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drawings/drawing9.xml" ContentType="application/vnd.openxmlformats-officedocument.drawing+xml"/>
  <Override PartName="/xl/tables/table40.xml" ContentType="application/vnd.openxmlformats-officedocument.spreadsheetml.table+xml"/>
  <Override PartName="/xl/charts/chart8.xml" ContentType="application/vnd.openxmlformats-officedocument.drawingml.chart+xml"/>
  <Override PartName="/xl/drawings/drawing10.xml" ContentType="application/vnd.openxmlformats-officedocument.drawing+xml"/>
  <Override PartName="/xl/tables/table41.xml" ContentType="application/vnd.openxmlformats-officedocument.spreadsheetml.table+xml"/>
  <Override PartName="/xl/tables/table42.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autoCompressPictures="0"/>
  <mc:AlternateContent xmlns:mc="http://schemas.openxmlformats.org/markup-compatibility/2006">
    <mc:Choice Requires="x15">
      <x15ac:absPath xmlns:x15ac="http://schemas.microsoft.com/office/spreadsheetml/2010/11/ac" url="C:\Users\lkubaryk\Box\EdSyn\Student Affairs Forum\Campus Climate Survey\7. SP19\Cohort Info and Data\Institutional Data Reports\V4 - final\"/>
    </mc:Choice>
  </mc:AlternateContent>
  <xr:revisionPtr revIDLastSave="0" documentId="8_{2EDC2C01-5B83-4207-A493-25B766C172EE}" xr6:coauthVersionLast="43" xr6:coauthVersionMax="43" xr10:uidLastSave="{00000000-0000-0000-0000-000000000000}"/>
  <workbookProtection workbookAlgorithmName="SHA-512" workbookHashValue="FP4bMun/Vcve4Ti26X+TuSMI16q8bGajji3N4r/3pmkTy5LfPqmTzkU7/YI0MjdWXGuY1Lhlx8PMWLkWhkIZIA==" workbookSaltValue="i9Daq1c2UbR8XBbN5e4EdA==" workbookSpinCount="100000" lockStructure="1"/>
  <bookViews>
    <workbookView showSheetTabs="0" xWindow="22930" yWindow="-110" windowWidth="23260" windowHeight="12580" tabRatio="949" xr2:uid="{00000000-000D-0000-FFFF-FFFF00000000}"/>
  </bookViews>
  <sheets>
    <sheet name="Intro" sheetId="57" r:id="rId1"/>
    <sheet name="Methods" sheetId="40" r:id="rId2"/>
    <sheet name="Demos" sheetId="63" r:id="rId3"/>
    <sheet name="General CC" sheetId="68" r:id="rId4"/>
    <sheet name="Prevention" sheetId="72" r:id="rId5"/>
    <sheet name="KP Reporting" sheetId="34" r:id="rId6"/>
    <sheet name="SV Experiences" sheetId="65" r:id="rId7"/>
    <sheet name="Reporting SV" sheetId="74" r:id="rId8"/>
    <sheet name="Prior SV" sheetId="69" r:id="rId9"/>
    <sheet name="Community Behaviors" sheetId="53" r:id="rId10"/>
    <sheet name="Relat. Dynamics" sheetId="76" r:id="rId11"/>
    <sheet name="Contact EAB" sheetId="56" r:id="rId12"/>
  </sheets>
  <externalReferences>
    <externalReference r:id="rId13"/>
  </externalReferences>
  <definedNames>
    <definedName name="_xlnm._FilterDatabase" localSheetId="5" hidden="1">'KP Reporting'!#REF!</definedName>
    <definedName name="_xlnm._FilterDatabase" localSheetId="7" hidden="1">'Reporting SV'!#REF!</definedName>
    <definedName name="abnormals">#REF!</definedName>
    <definedName name="action_asked">#REF!</definedName>
    <definedName name="action_confronted">#REF!</definedName>
    <definedName name="action_distraction">#REF!</definedName>
    <definedName name="action_group_var_sum">#REF!</definedName>
    <definedName name="action_no_action">#REF!</definedName>
    <definedName name="action_others">#REF!</definedName>
    <definedName name="action_risky">#REF!</definedName>
    <definedName name="action_stepped_in">#REF!</definedName>
    <definedName name="action_told">#REF!</definedName>
    <definedName name="affiliate_noschool">#REF!</definedName>
    <definedName name="affiliate_otherschool">#REF!</definedName>
    <definedName name="affiliate_unsure">#REF!</definedName>
    <definedName name="affiliate_yourschool">#REF!</definedName>
    <definedName name="analytic_sample_size">#REF!</definedName>
    <definedName name="barrier_believe">#REF!</definedName>
    <definedName name="barrier_didnt_know">#REF!</definedName>
    <definedName name="barrier_forget">#REF!</definedName>
    <definedName name="barrier_harass">#REF!</definedName>
    <definedName name="barrier_illegal">#REF!</definedName>
    <definedName name="barrier_no_assistance">#REF!</definedName>
    <definedName name="barrier_no_harm">#REF!</definedName>
    <definedName name="barrier_other">#REF!</definedName>
    <definedName name="barrier_proof">#REF!</definedName>
    <definedName name="barrier_serious">#REF!</definedName>
    <definedName name="barrier_shame">#REF!</definedName>
    <definedName name="barrier_trouble">#REF!</definedName>
    <definedName name="carnegie">#REF!</definedName>
    <definedName name="citizenship">#REF!</definedName>
    <definedName name="class_standing">#REF!</definedName>
    <definedName name="climate_admins_welfare">#REF!</definedName>
    <definedName name="climate_close">#REF!</definedName>
    <definedName name="climate_faculty_judge">#REF!</definedName>
    <definedName name="climate_faculty_welfare">#REF!</definedName>
    <definedName name="climate_safe">#REF!</definedName>
    <definedName name="climate_understand">#REF!</definedName>
    <definedName name="close_date">#REF!</definedName>
    <definedName name="completers">#REF!</definedName>
    <definedName name="concern_safety">#REF!</definedName>
    <definedName name="confident_administration">#REF!</definedName>
    <definedName name="confident_help">#REF!</definedName>
    <definedName name="confident_procedures">#REF!</definedName>
    <definedName name="confident_resources">#REF!</definedName>
    <definedName name="consent">#REF!</definedName>
    <definedName name="country">#REF!</definedName>
    <definedName name="Custom_NYIT_Campus">#REF!</definedName>
    <definedName name="custom_NYIT_consent">#REF!</definedName>
    <definedName name="custom_NYIT_NYpolicies">#REF!</definedName>
    <definedName name="custom_NYIT_titleIX">#REF!</definedName>
    <definedName name="disquals">#REF!</definedName>
    <definedName name="experienced_ipv">#REF!</definedName>
    <definedName name="first_gen">#REF!</definedName>
    <definedName name="friend_tell">#REF!</definedName>
    <definedName name="gender">#REF!</definedName>
    <definedName name="gender_other">#REF!</definedName>
    <definedName name="grad_standing">#REF!</definedName>
    <definedName name="group_arts">#REF!</definedName>
    <definedName name="group_club">#REF!</definedName>
    <definedName name="group_cultural">#REF!</definedName>
    <definedName name="group_government">#REF!</definedName>
    <definedName name="group_greek">#REF!</definedName>
    <definedName name="group_intercollegiate">#REF!</definedName>
    <definedName name="group_no">#REF!</definedName>
    <definedName name="group_other">#REF!</definedName>
    <definedName name="group_other_write">#REF!</definedName>
    <definedName name="group_var_sum">#REF!</definedName>
    <definedName name="group_yes_var_sum">#REF!</definedName>
    <definedName name="harass_bribe_class">#REF!</definedName>
    <definedName name="harass_bribe_combo">#REF!</definedName>
    <definedName name="harass_bribe_never">#REF!</definedName>
    <definedName name="harass_bribe_other">#REF!</definedName>
    <definedName name="harass_bribe_social">#REF!</definedName>
    <definedName name="harass_comment_class">#REF!</definedName>
    <definedName name="harass_comment_never">#REF!</definedName>
    <definedName name="harass_comment_other">#REF!</definedName>
    <definedName name="harass_comment_social">#REF!</definedName>
    <definedName name="harass_crude_class">#REF!</definedName>
    <definedName name="harass_crude_combo">#REF!</definedName>
    <definedName name="harass_crude_never">#REF!</definedName>
    <definedName name="harass_crude_other">#REF!</definedName>
    <definedName name="harass_crude_social">#REF!</definedName>
    <definedName name="harass_dates">#REF!</definedName>
    <definedName name="harass_email">#REF!</definedName>
    <definedName name="harass_email_class">#REF!</definedName>
    <definedName name="harass_email_combo">#REF!</definedName>
    <definedName name="harass_email_never">#REF!</definedName>
    <definedName name="harass_email_other">#REF!</definedName>
    <definedName name="harass_email_social">#REF!</definedName>
    <definedName name="harass_jokes_class">#REF!</definedName>
    <definedName name="harass_jokes_combo">#REF!</definedName>
    <definedName name="harass_jokes_never">#REF!</definedName>
    <definedName name="harass_jokes_other">#REF!</definedName>
    <definedName name="harass_jokes_social">#REF!</definedName>
    <definedName name="harass_none">#REF!</definedName>
    <definedName name="harass_offensive">#REF!</definedName>
    <definedName name="harass_other">#REF!</definedName>
    <definedName name="harass_other_write">#REF!</definedName>
    <definedName name="harass_phone">#REF!</definedName>
    <definedName name="harass_photos">#REF!</definedName>
    <definedName name="harass_physically_harm">#REF!</definedName>
    <definedName name="harass_rel_affiliated">#REF!</definedName>
    <definedName name="harass_rel_expartner">#REF!</definedName>
    <definedName name="harass_rel_friend">#REF!</definedName>
    <definedName name="harass_rel_none">#REF!</definedName>
    <definedName name="harass_rel_partner">#REF!</definedName>
    <definedName name="harass_rel_peer">#REF!</definedName>
    <definedName name="harass_rel_prof">#REF!</definedName>
    <definedName name="harass_report_incident">#REF!</definedName>
    <definedName name="harass_report_resolve">#REF!</definedName>
    <definedName name="harass_response_believed">#REF!</definedName>
    <definedName name="harass_response_blamed">#REF!</definedName>
    <definedName name="harass_response_doubted">#REF!</definedName>
    <definedName name="harass_response_excused">#REF!</definedName>
    <definedName name="harass_response_forget">#REF!</definedName>
    <definedName name="harass_response_gather_info">#REF!</definedName>
    <definedName name="harass_response_supported">#REF!</definedName>
    <definedName name="harass_response_sympathetic">#REF!</definedName>
    <definedName name="harass_rumors">#REF!</definedName>
    <definedName name="harass_show_up">#REF!</definedName>
    <definedName name="harass_tell_advocate">#REF!</definedName>
    <definedName name="harass_tell_family">#REF!</definedName>
    <definedName name="harass_tell_friend">#REF!</definedName>
    <definedName name="harass_tell_group_var_sum">#REF!</definedName>
    <definedName name="harass_tell_none">#REF!</definedName>
    <definedName name="harass_tell_other">#REF!</definedName>
    <definedName name="harass_tell_other_write">#REF!</definedName>
    <definedName name="harass_tell_partner">#REF!</definedName>
    <definedName name="harass_tell_police">#REF!</definedName>
    <definedName name="harass_tell_prof">#REF!</definedName>
    <definedName name="harass_tell_reshall">#REF!</definedName>
    <definedName name="harrass_response_group_var_sum">#REF!</definedName>
    <definedName name="injured">#REF!</definedName>
    <definedName name="INSTITUTION">#REF!</definedName>
    <definedName name="intimate_partner">#REF!</definedName>
    <definedName name="ipv_attention">#REF!</definedName>
    <definedName name="ipv_checked_up">#REF!</definedName>
    <definedName name="ipv_criticized">#REF!</definedName>
    <definedName name="ipv_family">#REF!</definedName>
    <definedName name="ipv_humiliating">#REF!</definedName>
    <definedName name="ipv_none">#REF!</definedName>
    <definedName name="ipv_scare">#REF!</definedName>
    <definedName name="ipv_sext">#REF!</definedName>
    <definedName name="ipv_stopped">#REF!</definedName>
    <definedName name="ipv_wanted">#REF!</definedName>
    <definedName name="latino">#REF!</definedName>
    <definedName name="launch_date">#REF!</definedName>
    <definedName name="leave">#REF!</definedName>
    <definedName name="leave_academic">#REF!</definedName>
    <definedName name="leave_close">#REF!</definedName>
    <definedName name="leave_family">#REF!</definedName>
    <definedName name="leave_financial">#REF!</definedName>
    <definedName name="leave_mh">#REF!</definedName>
    <definedName name="leave_other">#REF!</definedName>
    <definedName name="leave_other_writein">#REF!</definedName>
    <definedName name="leave_ph">#REF!</definedName>
    <definedName name="leave_safe">#REF!</definedName>
    <definedName name="leave_transfer">#REF!</definedName>
    <definedName name="leave_var_sum">#REF!</definedName>
    <definedName name="leave_welcome">#REF!</definedName>
    <definedName name="location">#REF!</definedName>
    <definedName name="medical">#REF!</definedName>
    <definedName name="mental_disability">#REF!</definedName>
    <definedName name="nonviolent_group_var_sum">#REF!</definedName>
    <definedName name="observed_sv">#REF!</definedName>
    <definedName name="other_postgrad_write">#REF!</definedName>
    <definedName name="other_residence_write">#REF!</definedName>
    <definedName name="partials">#REF!</definedName>
    <definedName name="peers_abusive">#REF!</definedName>
    <definedName name="peers_authority">#REF!</definedName>
    <definedName name="peers_blame">#REF!</definedName>
    <definedName name="peers_consent">#REF!</definedName>
    <definedName name="peers_decide">#REF!</definedName>
    <definedName name="peers_help">#REF!</definedName>
    <definedName name="peers_joke">#REF!</definedName>
    <definedName name="peers_passed_out">#REF!</definedName>
    <definedName name="peers_report">#REF!</definedName>
    <definedName name="peers_upset">#REF!</definedName>
    <definedName name="perp_displeasure">#REF!</definedName>
    <definedName name="perp_drinking">#REF!</definedName>
    <definedName name="perp_drunk">#REF!</definedName>
    <definedName name="perp_female">#REF!</definedName>
    <definedName name="perp_force">#REF!</definedName>
    <definedName name="perp_give_alcohol">#REF!</definedName>
    <definedName name="perp_give_drugs">#REF!</definedName>
    <definedName name="perp_harm">#REF!</definedName>
    <definedName name="perp_incapacitated">#REF!</definedName>
    <definedName name="perp_lies">#REF!</definedName>
    <definedName name="perp_male">#REF!</definedName>
    <definedName name="perp_marijuana">#REF!</definedName>
    <definedName name="perp_offguard">#REF!</definedName>
    <definedName name="perp_other_drugs">#REF!</definedName>
    <definedName name="perp_outed">#REF!</definedName>
    <definedName name="perp_unsure">#REF!</definedName>
    <definedName name="physical_disability">#REF!</definedName>
    <definedName name="race_amerindian">#REF!</definedName>
    <definedName name="race_asian">#REF!</definedName>
    <definedName name="race_black">#REF!</definedName>
    <definedName name="race_nonwhite_var_sum">#REF!</definedName>
    <definedName name="race_other">#REF!</definedName>
    <definedName name="race_pacific">#REF!</definedName>
    <definedName name="race_var_sum">#REF!</definedName>
    <definedName name="race_white">#REF!</definedName>
    <definedName name="race_write_in">#REF!</definedName>
    <definedName name="rate_con">#REF!</definedName>
    <definedName name="rate_cr">#REF!</definedName>
    <definedName name="rate_intl">#REF!</definedName>
    <definedName name="rate_ld">#REF!</definedName>
    <definedName name="rate_lgbt">#REF!</definedName>
    <definedName name="rate_lib">#REF!</definedName>
    <definedName name="rate_mental">#REF!</definedName>
    <definedName name="rate_nonc">#REF!</definedName>
    <definedName name="rate_pd">#REF!</definedName>
    <definedName name="rate_socio">#REF!</definedName>
    <definedName name="rate_trans">#REF!</definedName>
    <definedName name="rel_acquaintance">#REF!</definedName>
    <definedName name="rel_expartner">#REF!</definedName>
    <definedName name="rel_friend">#REF!</definedName>
    <definedName name="rel_none">#REF!</definedName>
    <definedName name="rel_other">#REF!</definedName>
    <definedName name="rel_other_write">#REF!</definedName>
    <definedName name="rel_partner">#REF!</definedName>
    <definedName name="rel_prof">#REF!</definedName>
    <definedName name="religion">#REF!</definedName>
    <definedName name="religion_other_write">#REF!</definedName>
    <definedName name="report_academic">#REF!</definedName>
    <definedName name="report_incident">#REF!</definedName>
    <definedName name="report_protect">#REF!</definedName>
    <definedName name="report_resolve">#REF!</definedName>
    <definedName name="report_retaliate">#REF!</definedName>
    <definedName name="report_seriously">#REF!</definedName>
    <definedName name="residence">#REF!</definedName>
    <definedName name="respondent_abusive">#REF!</definedName>
    <definedName name="respondent_authority">#REF!</definedName>
    <definedName name="respondent_blame">#REF!</definedName>
    <definedName name="respondent_consent">#REF!</definedName>
    <definedName name="respondent_decide">#REF!</definedName>
    <definedName name="respondent_help">#REF!</definedName>
    <definedName name="respondent_joke">#REF!</definedName>
    <definedName name="respondent_passed_out">#REF!</definedName>
    <definedName name="respondent_report">#REF!</definedName>
    <definedName name="respondent_upset">#REF!</definedName>
    <definedName name="response_believed">#REF!</definedName>
    <definedName name="response_blamed">#REF!</definedName>
    <definedName name="response_doubted">#REF!</definedName>
    <definedName name="response_excused">#REF!</definedName>
    <definedName name="response_forget">#REF!</definedName>
    <definedName name="response_gather_info">#REF!</definedName>
    <definedName name="response_rate">#REF!</definedName>
    <definedName name="response_supported">#REF!</definedName>
    <definedName name="response_sympathetic">#REF!</definedName>
    <definedName name="sample_size">#REF!</definedName>
    <definedName name="seek_services">#REF!</definedName>
    <definedName name="sexual_orientation">#REF!</definedName>
    <definedName name="size">#REF!</definedName>
    <definedName name="so_other_write">#REF!</definedName>
    <definedName name="stalk_harass_group_var_sum">#REF!</definedName>
    <definedName name="stalk_harass_rel_group_var_sum">#REF!</definedName>
    <definedName name="student_status">#REF!</definedName>
    <definedName name="sv_barrier_group_var_sum">#REF!</definedName>
    <definedName name="sv_currentyear">#REF!</definedName>
    <definedName name="sv_fondle">#REF!</definedName>
    <definedName name="sv_location_bar">#REF!</definedName>
    <definedName name="sv_location_off_campus_other_write">#REF!</definedName>
    <definedName name="sv_location_offcampus">#REF!</definedName>
    <definedName name="sv_location_on_campus_other_write">#REF!</definedName>
    <definedName name="sv_location_oncampus">#REF!</definedName>
    <definedName name="sv_location_other_offcampus">#REF!</definedName>
    <definedName name="sv_location_other_oncampus">#REF!</definedName>
    <definedName name="sv_location_outdoors">#REF!</definedName>
    <definedName name="sv_location_var_sum">'[1]Data Engine'!$KV$2:$KV$1389</definedName>
    <definedName name="sv_oral">#REF!</definedName>
    <definedName name="sv_oral_try">#REF!</definedName>
    <definedName name="sv_penetrate">#REF!</definedName>
    <definedName name="sv_penetrate_try">#REF!</definedName>
    <definedName name="sv_prior">#REF!</definedName>
    <definedName name="sv_rel_group_var_sum">#REF!</definedName>
    <definedName name="sv_response_group_var_sum">#REF!</definedName>
    <definedName name="sv_tell_group_var_sum">#REF!</definedName>
    <definedName name="tell_advocate">#REF!</definedName>
    <definedName name="tell_family">#REF!</definedName>
    <definedName name="tell_friend">#REF!</definedName>
    <definedName name="tell_no_one">#REF!</definedName>
    <definedName name="tell_other">#REF!</definedName>
    <definedName name="tell_other_write">#REF!</definedName>
    <definedName name="tell_partner">#REF!</definedName>
    <definedName name="tell_police">#REF!</definedName>
    <definedName name="tell_prof">#REF!</definedName>
    <definedName name="tell_reshall_staff">#REF!</definedName>
    <definedName name="total">#REF!</definedName>
    <definedName name="train_athletics">#REF!</definedName>
    <definedName name="train_bystander">#REF!</definedName>
    <definedName name="train_definition">#REF!</definedName>
    <definedName name="train_events">#REF!</definedName>
    <definedName name="train_greek">#REF!</definedName>
    <definedName name="train_investigation">#REF!</definedName>
    <definedName name="train_leadership">#REF!</definedName>
    <definedName name="train_norecall">#REF!</definedName>
    <definedName name="train_online">#REF!</definedName>
    <definedName name="train_orientation">#REF!</definedName>
    <definedName name="train_other">#REF!</definedName>
    <definedName name="train_other_write">#REF!</definedName>
    <definedName name="train_prevention">#REF!</definedName>
    <definedName name="train_reporting">#REF!</definedName>
    <definedName name="train_reslife">#REF!</definedName>
    <definedName name="train_resources">#REF!</definedName>
    <definedName name="train_var_sum">#REF!</definedName>
    <definedName name="training">#REF!</definedName>
    <definedName name="type">#REF!</definedName>
    <definedName name="Vcomment">#REF!</definedName>
    <definedName name="Vdatesub">#REF!</definedName>
    <definedName name="verbal_harass_var_sum">#REF!</definedName>
    <definedName name="Vlanguage">#REF!</definedName>
    <definedName name="volunteer">#REF!</definedName>
    <definedName name="Vreferer">#REF!</definedName>
    <definedName name="Vrid">#REF!</definedName>
    <definedName name="Vsessionid">#REF!</definedName>
    <definedName name="Vstatus">#REF!</definedName>
    <definedName name="Vuseragen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63" l="1"/>
  <c r="C23" i="63"/>
  <c r="C22" i="63"/>
  <c r="C21" i="63"/>
  <c r="C20" i="63"/>
  <c r="D23" i="63"/>
  <c r="D22" i="63"/>
  <c r="D21" i="63"/>
  <c r="D20" i="63"/>
  <c r="G5" i="74" l="1"/>
  <c r="F22" i="63"/>
  <c r="F21" i="63"/>
  <c r="F20" i="63"/>
  <c r="F19" i="63"/>
  <c r="F18" i="63"/>
  <c r="Z2" i="68"/>
  <c r="AA2" i="68" s="1"/>
  <c r="AA4" i="68" s="1"/>
  <c r="I14" i="65"/>
  <c r="J12" i="72"/>
  <c r="K21" i="76"/>
  <c r="E23" i="53"/>
  <c r="L23" i="53"/>
  <c r="U2" i="69"/>
  <c r="V2" i="69" s="1"/>
  <c r="N8" i="74"/>
  <c r="N7" i="74"/>
  <c r="N6" i="74"/>
  <c r="J11" i="74"/>
  <c r="J12" i="74"/>
  <c r="J14" i="74"/>
  <c r="G13" i="74"/>
  <c r="G12" i="74"/>
  <c r="G11" i="74"/>
  <c r="N9" i="74"/>
  <c r="K9" i="74"/>
  <c r="M8" i="74"/>
  <c r="G7" i="74"/>
  <c r="M7" i="74"/>
  <c r="M6" i="74"/>
  <c r="I25" i="65"/>
  <c r="I24" i="65"/>
  <c r="I23" i="65"/>
  <c r="I20" i="65"/>
  <c r="Q23" i="65"/>
  <c r="I19" i="65"/>
  <c r="I18" i="65"/>
  <c r="I17" i="65"/>
  <c r="H18" i="65"/>
  <c r="H19" i="65"/>
  <c r="H17" i="65"/>
  <c r="I13" i="65"/>
  <c r="I12" i="65"/>
  <c r="I11" i="65"/>
  <c r="H11" i="65"/>
  <c r="G12" i="34"/>
  <c r="G26" i="34"/>
  <c r="J19" i="72"/>
  <c r="I18" i="72"/>
  <c r="I17" i="72"/>
  <c r="I16" i="72"/>
  <c r="S11" i="72"/>
  <c r="T11" i="72" s="1"/>
  <c r="I11" i="72"/>
  <c r="I10" i="72"/>
  <c r="I9" i="72"/>
  <c r="I8" i="72"/>
  <c r="I7" i="72"/>
  <c r="J9" i="72"/>
  <c r="J18" i="72"/>
  <c r="I6" i="72"/>
  <c r="J8" i="72"/>
  <c r="J6" i="72"/>
  <c r="J16" i="72"/>
  <c r="J17" i="72"/>
  <c r="J26" i="63"/>
  <c r="J24" i="63"/>
  <c r="J22" i="63"/>
  <c r="J25" i="63"/>
  <c r="J19" i="63"/>
  <c r="J21" i="63"/>
  <c r="I24" i="63"/>
  <c r="J20" i="63"/>
  <c r="I23" i="63"/>
  <c r="I22" i="63"/>
  <c r="J18" i="63"/>
  <c r="I21" i="63"/>
  <c r="I20" i="63"/>
  <c r="I19" i="63"/>
  <c r="I18" i="63"/>
  <c r="D26" i="63"/>
  <c r="D29" i="63"/>
  <c r="J7" i="72"/>
  <c r="H12" i="65"/>
  <c r="J13" i="74"/>
  <c r="J10" i="72"/>
  <c r="J23" i="63"/>
  <c r="J16" i="63"/>
  <c r="G23" i="63"/>
  <c r="H13" i="65"/>
  <c r="H16" i="63"/>
  <c r="D28" i="63"/>
  <c r="J8" i="65"/>
  <c r="D27" i="63"/>
  <c r="K6" i="74"/>
  <c r="K12" i="76"/>
  <c r="G7" i="76"/>
  <c r="J11" i="72"/>
  <c r="G27" i="63"/>
  <c r="I26" i="65"/>
  <c r="H25" i="65"/>
  <c r="G10" i="76"/>
  <c r="G25" i="63"/>
  <c r="G26" i="63"/>
  <c r="G17" i="76" l="1"/>
  <c r="V6" i="69"/>
  <c r="V5" i="69"/>
  <c r="V4" i="69"/>
  <c r="H23" i="65"/>
  <c r="H24" i="65"/>
  <c r="G6" i="65"/>
  <c r="T14" i="72"/>
  <c r="T12" i="72"/>
  <c r="T13" i="72"/>
  <c r="C20" i="68"/>
  <c r="D25" i="68"/>
  <c r="AA6" i="68"/>
  <c r="AA5" i="68"/>
  <c r="AA7" i="68"/>
  <c r="AA9" i="68"/>
  <c r="AA8" i="68"/>
  <c r="AB4" i="68"/>
  <c r="Z4" i="68" s="1"/>
  <c r="AB5" i="68"/>
  <c r="AB6" i="68"/>
  <c r="AB8" i="68"/>
  <c r="AB9" i="68"/>
  <c r="AB7" i="68"/>
  <c r="G22" i="63"/>
  <c r="G18" i="63"/>
  <c r="G19" i="63"/>
  <c r="G20" i="63"/>
  <c r="G21" i="63"/>
  <c r="Z7" i="68" l="1"/>
  <c r="Z8" i="68"/>
  <c r="V7" i="69"/>
  <c r="U4" i="69" s="1"/>
  <c r="T15" i="72"/>
  <c r="Z5" i="68"/>
  <c r="Z6" i="68"/>
  <c r="Z9" i="68"/>
  <c r="AB11" i="68"/>
  <c r="I4" i="68" s="1"/>
  <c r="U9" i="69" l="1"/>
  <c r="J5" i="69" s="1"/>
  <c r="U5" i="69"/>
  <c r="U6" i="69"/>
  <c r="G4" i="72"/>
  <c r="S12" i="72"/>
  <c r="S14" i="72"/>
  <c r="S13" i="72"/>
</calcChain>
</file>

<file path=xl/sharedStrings.xml><?xml version="1.0" encoding="utf-8"?>
<sst xmlns="http://schemas.openxmlformats.org/spreadsheetml/2006/main" count="904" uniqueCount="413">
  <si>
    <t>Other</t>
  </si>
  <si>
    <t>Student Affairs Forum</t>
  </si>
  <si>
    <t>Unsure</t>
  </si>
  <si>
    <t>Percent</t>
  </si>
  <si>
    <t>First year student</t>
  </si>
  <si>
    <t>Second year student</t>
  </si>
  <si>
    <t>Third year student</t>
  </si>
  <si>
    <t>Fourth year student</t>
  </si>
  <si>
    <t>Fifth year (or higher) student</t>
  </si>
  <si>
    <t>Graduate or professional student</t>
  </si>
  <si>
    <t>Heterosexual</t>
  </si>
  <si>
    <t>Residence hall</t>
  </si>
  <si>
    <t>Yes</t>
  </si>
  <si>
    <t>No</t>
  </si>
  <si>
    <t>Residence</t>
  </si>
  <si>
    <t>Participation in Student Groups</t>
  </si>
  <si>
    <t>Black or African American</t>
  </si>
  <si>
    <t>Asian</t>
  </si>
  <si>
    <t>Race</t>
  </si>
  <si>
    <t>Sexual Orientation</t>
  </si>
  <si>
    <t>Gay</t>
  </si>
  <si>
    <t>Perceptions of Campus Climate</t>
  </si>
  <si>
    <t>I think faculty are genuinely concerned about my welfare.</t>
  </si>
  <si>
    <t>I think administrators are genuinely concerned about my welfare.</t>
  </si>
  <si>
    <t>If someone were to report an incident of sexual violence to a campus authority:</t>
  </si>
  <si>
    <t>The educational achievement/career of the person making the report would suffer.</t>
  </si>
  <si>
    <t>The accused or their friends would retaliate against the person making the report.</t>
  </si>
  <si>
    <t>The school would take steps to protect the person making the report from retaliation.</t>
  </si>
  <si>
    <t>The school would take the report seriously.</t>
  </si>
  <si>
    <t>Has anyone done the following to you since the beginning of the school year?</t>
  </si>
  <si>
    <t>I do not recall</t>
  </si>
  <si>
    <t>Since the beginning of the school year, have you received sexual violence prevention information or training?</t>
  </si>
  <si>
    <t>The definition of sexual violence</t>
  </si>
  <si>
    <t>The school's procedures for investigating an incident of sexual violence</t>
  </si>
  <si>
    <t>Reporting an incident of sexual violence</t>
  </si>
  <si>
    <t>Sexual violence prevention strategies (e.g., asking for consent, responsible alcohol use)</t>
  </si>
  <si>
    <t>Percent of students who agreed/strongly agreed that the training was useful in increasing their knowledge of…</t>
  </si>
  <si>
    <t>If a friend or I experienced sexual violence, I would know where to go to get help.</t>
  </si>
  <si>
    <t>I am confident my school would administer the formal procedures to fairly address reports of sexual violence.</t>
  </si>
  <si>
    <t>Percent of students who agreed/strongly agreed with the following statements…</t>
  </si>
  <si>
    <t>Since the beginning of the school year, have you had any of the following experiences…</t>
  </si>
  <si>
    <t>Has anyone had or attempted to have unwanted sexual contact with you prior to you going to college?</t>
  </si>
  <si>
    <t>Did the person(s) who did one or more of the behaviors listed above do them by…</t>
  </si>
  <si>
    <t>Showing displeasure, criticizing your sexuality or attractiveness, or getting angry?</t>
  </si>
  <si>
    <t>Threatening you with being outed?</t>
  </si>
  <si>
    <t>Using force or having a weapon?</t>
  </si>
  <si>
    <t>Friend</t>
  </si>
  <si>
    <t>Current romantic partner or spouse</t>
  </si>
  <si>
    <t>What is/was your relationship with the person who conducted this unwanted behavior?</t>
  </si>
  <si>
    <t>Acquaintance or peer</t>
  </si>
  <si>
    <t>Ex-romantic partner or spouse</t>
  </si>
  <si>
    <t>Family member</t>
  </si>
  <si>
    <t>No prior relationship</t>
  </si>
  <si>
    <t>Where did the incident occur?</t>
  </si>
  <si>
    <t>Off-campus residence</t>
  </si>
  <si>
    <t>Who did you tell about the incident?</t>
  </si>
  <si>
    <t>Roommate/friend/classmate</t>
  </si>
  <si>
    <t>Police</t>
  </si>
  <si>
    <t>Residence hall staff</t>
  </si>
  <si>
    <t>Campus sexual violence advocate/counselor</t>
  </si>
  <si>
    <t>Romantic partner</t>
  </si>
  <si>
    <t>No one</t>
  </si>
  <si>
    <t>What kind of responses did you receive from those you told or reported to?</t>
  </si>
  <si>
    <t>Responded in a way that made you feel supported</t>
  </si>
  <si>
    <t>Doubted you, asked questions to determine if it really happened, or refused to believe you</t>
  </si>
  <si>
    <t>Helped you gather information or find resources or services</t>
  </si>
  <si>
    <t>Blamed you for the assault, or said you could have done something to prevent it, or asked why you didn't do something to prevent it</t>
  </si>
  <si>
    <t>Did you use the school's formal procedures to report the incident(s)?</t>
  </si>
  <si>
    <t>What thoughts or concerns crossed your mind when you were deciding whether to report your experience?</t>
  </si>
  <si>
    <t>Didn't know I should tell</t>
  </si>
  <si>
    <t>Didn't want anyone to know the other things I was doing at the time (e.g., drinking
underage, using drugs)</t>
  </si>
  <si>
    <t>Felt ashamed or embarrassed, didn't want anyone to know what happened</t>
  </si>
  <si>
    <t>Wasn't clear that the offender intended harm</t>
  </si>
  <si>
    <t>Lack of proof that the incident happened</t>
  </si>
  <si>
    <t>Feared others would harass me or react negatively toward me</t>
  </si>
  <si>
    <t>Wanted to forget it happened</t>
  </si>
  <si>
    <t>Made excuses for the person who did this to you</t>
  </si>
  <si>
    <t>All Years</t>
  </si>
  <si>
    <t>First Year</t>
  </si>
  <si>
    <t>Second Year</t>
  </si>
  <si>
    <t>Third Year</t>
  </si>
  <si>
    <t>Fourth Year</t>
  </si>
  <si>
    <t>Fifth Year or Higher</t>
  </si>
  <si>
    <t>Class Standing</t>
  </si>
  <si>
    <t>Count</t>
  </si>
  <si>
    <t>Bisexual</t>
  </si>
  <si>
    <t>Made sexist remarks or jokes in your presence</t>
  </si>
  <si>
    <t>Avg. n=</t>
  </si>
  <si>
    <t>n=</t>
  </si>
  <si>
    <t>Data validation list</t>
  </si>
  <si>
    <t>Vlookup range</t>
  </si>
  <si>
    <t>Unsure count</t>
  </si>
  <si>
    <t>%</t>
  </si>
  <si>
    <t>Yes once count</t>
  </si>
  <si>
    <t>Yes, more than once count</t>
  </si>
  <si>
    <t>Yes, one or more times count</t>
  </si>
  <si>
    <t>Yes Count</t>
  </si>
  <si>
    <t>Unsure Count</t>
  </si>
  <si>
    <t xml:space="preserve">Unsure </t>
  </si>
  <si>
    <t>Data Validation List</t>
  </si>
  <si>
    <t>EAB Campus Climate Survey Methods</t>
  </si>
  <si>
    <t>Introduction to the EAB Campus Climate Survey Report</t>
  </si>
  <si>
    <t>Told you to not talk about it, to move on, or to focus on other things</t>
  </si>
  <si>
    <t xml:space="preserve">Community Behaviors </t>
  </si>
  <si>
    <t xml:space="preserve">Percent of respondents who rate themselves as likely/very likely to engage in the following behaviors compared to their peers </t>
  </si>
  <si>
    <t>In response to this situation:</t>
  </si>
  <si>
    <t>What happened after the incident?</t>
  </si>
  <si>
    <t>Sought services or contacted a hotline</t>
  </si>
  <si>
    <t>Physically injured</t>
  </si>
  <si>
    <t>Percent of respondents who felt concerned for their safety (n=48)</t>
  </si>
  <si>
    <t>Not at all</t>
  </si>
  <si>
    <t>Only a little</t>
  </si>
  <si>
    <t>Somewhat</t>
  </si>
  <si>
    <t>Extremely</t>
  </si>
  <si>
    <t>Percent of respondents who say that the school's formal procedures did the following (n=20)</t>
  </si>
  <si>
    <t>Completely resolved the issue</t>
  </si>
  <si>
    <t>Helped a lot</t>
  </si>
  <si>
    <t>Helped, but could have helped more</t>
  </si>
  <si>
    <t>Helped a little</t>
  </si>
  <si>
    <t>Didn't help at all</t>
  </si>
  <si>
    <t xml:space="preserve">None of the above </t>
  </si>
  <si>
    <t>Repeatedly asking you on dates, to go to dinner, or get a drink even after you've said no</t>
  </si>
  <si>
    <t>Has anyone frightened, concerned, angered, or annoyed you by…</t>
  </si>
  <si>
    <t>Campus sexual assault advocate/counselor</t>
  </si>
  <si>
    <t>H/L n=</t>
  </si>
  <si>
    <t>All N</t>
  </si>
  <si>
    <t>Individual N</t>
  </si>
  <si>
    <t>Avg. N=</t>
  </si>
  <si>
    <t>Drop-Down Menu:</t>
  </si>
  <si>
    <t>Yes, one or more times %</t>
  </si>
  <si>
    <t>Unsure %</t>
  </si>
  <si>
    <t>Self n</t>
  </si>
  <si>
    <t>Peer n</t>
  </si>
  <si>
    <t>Where did you receive prevention training</t>
  </si>
  <si>
    <t>Since the beginning of the current school year (Fall 2015), have you observed a situation that you believed was, or could have led to, a sexual assault?</t>
  </si>
  <si>
    <t>Off-campus apartment/house</t>
  </si>
  <si>
    <t xml:space="preserve">At home with family </t>
  </si>
  <si>
    <t>Intercollegiate sports team</t>
  </si>
  <si>
    <t>Club sports team</t>
  </si>
  <si>
    <t>Intramural sports team</t>
  </si>
  <si>
    <t>Fraternity or sorority</t>
  </si>
  <si>
    <t>Performing arts group</t>
  </si>
  <si>
    <t>Student government</t>
  </si>
  <si>
    <t>Cultural/religious/spiritual group</t>
  </si>
  <si>
    <t>I do not participate in a student group</t>
  </si>
  <si>
    <t>New student orientation</t>
  </si>
  <si>
    <t>Athletics participation</t>
  </si>
  <si>
    <t>Residence life programs</t>
  </si>
  <si>
    <t>Class presentations or projects</t>
  </si>
  <si>
    <t>Campus-wide events</t>
  </si>
  <si>
    <t>Student leadership training</t>
  </si>
  <si>
    <t xml:space="preserve">Current romantic partner or spouse </t>
  </si>
  <si>
    <t>Faculty or staff member</t>
  </si>
  <si>
    <t xml:space="preserve">Other </t>
  </si>
  <si>
    <t xml:space="preserve">Fraternity </t>
  </si>
  <si>
    <t>Sorority</t>
  </si>
  <si>
    <t>Other on-campus location</t>
  </si>
  <si>
    <t>Other off-campus location</t>
  </si>
  <si>
    <t xml:space="preserve">Residence hall staff </t>
  </si>
  <si>
    <t>Validated and believed your experience</t>
  </si>
  <si>
    <t>Listened sympathetically without criticizing or blaming you</t>
  </si>
  <si>
    <t>Sending unwanted e-mails or other forms of written correspondence or communication</t>
  </si>
  <si>
    <t>Posting offensive or abusive comments on your social media profile(s), blog, or other online space</t>
  </si>
  <si>
    <t>Showing up at places where you were even though he or she had no business being there</t>
  </si>
  <si>
    <t>Exposing personal information or spreading rumors about you on the Internet, in a public place, or by word of mouth</t>
  </si>
  <si>
    <t>Threatening in an online environment to physically harm you</t>
  </si>
  <si>
    <t>Catching you off guard or ignoring 
non-verbal cues or looks?</t>
  </si>
  <si>
    <t>Taking advantage when you were incapacitated
 (e.g., too drunk, high, asleep, or out of it)?</t>
  </si>
  <si>
    <t>Telling lies, threatening to end a relationship 
or to spread rumors about you, 
or verbally pressuring you?</t>
  </si>
  <si>
    <t>Threatening to physically harm you or 
someone close to you?</t>
  </si>
  <si>
    <t>Didn't want to get the offender in trouble 
(e.g., disciplinary action, arrest)</t>
  </si>
  <si>
    <t>Feared that I would not be believed 
or taken seriously</t>
  </si>
  <si>
    <t>On-campus residence</t>
  </si>
  <si>
    <t>Express discomfort if someone says that sexual assault victims are to blame for being assaulted</t>
  </si>
  <si>
    <t>Confront a friend who says that they had sex with someone who was passed out or didn't give consent</t>
  </si>
  <si>
    <t>Ask someone who looks very upset at a party if they are ok or need help</t>
  </si>
  <si>
    <t>Decide not to have sex with someone if they are drunk</t>
  </si>
  <si>
    <t>Number of unique respondents experiencing sexual misconduct</t>
  </si>
  <si>
    <t>Class Count</t>
  </si>
  <si>
    <t>Social Count</t>
  </si>
  <si>
    <t>Other Count</t>
  </si>
  <si>
    <t>Respondent YES Count</t>
  </si>
  <si>
    <t>Percent of respondents who used the school's formal procedures to report the incident(s)</t>
  </si>
  <si>
    <t>Didn't think it was serious enough to report</t>
  </si>
  <si>
    <t>ALL YEARS</t>
  </si>
  <si>
    <t>FIRST YEAR</t>
  </si>
  <si>
    <t xml:space="preserve">SECOND YEAR </t>
  </si>
  <si>
    <t>THIRD YEAR</t>
  </si>
  <si>
    <t>FOURTH YEAR</t>
  </si>
  <si>
    <t>FIFTH YEAR OR HIGHER</t>
  </si>
  <si>
    <t xml:space="preserve">GRADUATE STUDENT </t>
  </si>
  <si>
    <t>On-campus apartment/house</t>
  </si>
  <si>
    <t>I feel close to people at this school.</t>
  </si>
  <si>
    <t>I feel safe at this school.</t>
  </si>
  <si>
    <t>Said crude sexual things to you</t>
  </si>
  <si>
    <t>I decided not to take action.</t>
  </si>
  <si>
    <t>I told someone in a position of authority about the situation.</t>
  </si>
  <si>
    <t>I considered intervening in the situation, but I could not safely take any action.</t>
  </si>
  <si>
    <t>I created a distraction to cause one or more of the people to disengage from the situation.</t>
  </si>
  <si>
    <t>I confronted the person who appeared to be causing the situation.</t>
  </si>
  <si>
    <t>I asked others to step in as a group and diffuse the situation.</t>
  </si>
  <si>
    <t>I stepped in and separated the people involved in the situation.</t>
  </si>
  <si>
    <t>I asked the person who appeared to be at risk if they needed help.</t>
  </si>
  <si>
    <t>Relationship</t>
  </si>
  <si>
    <t>Number of students invited to take the survey</t>
  </si>
  <si>
    <t>Total number of respondents</t>
  </si>
  <si>
    <t>Total response rate</t>
  </si>
  <si>
    <t>Student Sample and Response Rate</t>
  </si>
  <si>
    <t>Abnormal Response Patterns</t>
  </si>
  <si>
    <t>Survey Timeline</t>
  </si>
  <si>
    <r>
      <t xml:space="preserve">     Number of survey completers
     </t>
    </r>
    <r>
      <rPr>
        <sz val="8"/>
        <color theme="1"/>
        <rFont val="Verdana"/>
        <family val="2"/>
        <scheme val="minor"/>
      </rPr>
      <t>(reached the Thank You page)</t>
    </r>
  </si>
  <si>
    <r>
      <t xml:space="preserve">     Number of disqualified respondents 
     </t>
    </r>
    <r>
      <rPr>
        <sz val="8"/>
        <color theme="1"/>
        <rFont val="Verdana"/>
        <family val="2"/>
        <scheme val="minor"/>
      </rPr>
      <t>(did not consent to take the survey)</t>
    </r>
  </si>
  <si>
    <r>
      <t xml:space="preserve">Analytic sample size 
</t>
    </r>
    <r>
      <rPr>
        <sz val="8"/>
        <color theme="1"/>
        <rFont val="Verdana"/>
        <family val="2"/>
        <scheme val="minor"/>
      </rPr>
      <t>(total respondents - disqualified respondents - straight-line respondents)</t>
    </r>
  </si>
  <si>
    <r>
      <t xml:space="preserve">Survey launch date
</t>
    </r>
    <r>
      <rPr>
        <sz val="8"/>
        <color theme="1"/>
        <rFont val="Verdana"/>
        <family val="2"/>
        <scheme val="minor"/>
      </rPr>
      <t>(administrator invited students to take the survey and sent reminder emails)</t>
    </r>
  </si>
  <si>
    <t>Survey close date</t>
  </si>
  <si>
    <r>
      <t xml:space="preserve">Number of identified straight-line respondents 
</t>
    </r>
    <r>
      <rPr>
        <sz val="8"/>
        <color theme="1"/>
        <rFont val="Verdana"/>
        <family val="2"/>
        <scheme val="minor"/>
      </rPr>
      <t>(respondents who answered the same option for multiple survey questions)</t>
    </r>
  </si>
  <si>
    <t>Peers Count</t>
  </si>
  <si>
    <t>Self Count</t>
  </si>
  <si>
    <t>Count No</t>
  </si>
  <si>
    <t>N Value</t>
  </si>
  <si>
    <t>Count Yes</t>
  </si>
  <si>
    <t>*n=</t>
  </si>
  <si>
    <t>Sought medical attention*</t>
  </si>
  <si>
    <t>Sort Order</t>
  </si>
  <si>
    <t>Making unwanted phone calls to you or leaving messages</t>
  </si>
  <si>
    <t>Sharing personal photos of you without your permission</t>
  </si>
  <si>
    <r>
      <t xml:space="preserve">     Number of partial survey completers 
     </t>
    </r>
    <r>
      <rPr>
        <sz val="8"/>
        <color theme="1"/>
        <rFont val="Verdana"/>
        <family val="2"/>
        <scheme val="minor"/>
      </rPr>
      <t>(answered at least one question, but did not reach Thank You page)</t>
    </r>
  </si>
  <si>
    <t xml:space="preserve"> </t>
  </si>
  <si>
    <t>I understand my school's formal procedures to address complaints of sexual violence.</t>
  </si>
  <si>
    <t>Fraternity and sorority life housing</t>
  </si>
  <si>
    <t>Outdoors</t>
  </si>
  <si>
    <t>Since the beginning of the current school year (Fall 2017), have you observed a situation that you believed was, or could have led to, a sexual assault?</t>
  </si>
  <si>
    <t>Respondent Demographics</t>
  </si>
  <si>
    <t>Gender Identity</t>
  </si>
  <si>
    <t>Man</t>
  </si>
  <si>
    <t>Woman</t>
  </si>
  <si>
    <t>Transgender</t>
  </si>
  <si>
    <t>Asexual</t>
  </si>
  <si>
    <t>General Campus Climate</t>
  </si>
  <si>
    <t>Sexual Violence Prevention and Student Knowledge</t>
  </si>
  <si>
    <t>Grad Standing</t>
  </si>
  <si>
    <t xml:space="preserve">Master's </t>
  </si>
  <si>
    <t>Doctoral</t>
  </si>
  <si>
    <t>Professional</t>
  </si>
  <si>
    <t>Lesbian</t>
  </si>
  <si>
    <t>Questioning</t>
  </si>
  <si>
    <t>Physical Disability</t>
  </si>
  <si>
    <t>Mental Disability</t>
  </si>
  <si>
    <t>Religion</t>
  </si>
  <si>
    <t>Roman Catholic</t>
  </si>
  <si>
    <t>Protestant</t>
  </si>
  <si>
    <t>Orthodox Christian</t>
  </si>
  <si>
    <t>Other Christian</t>
  </si>
  <si>
    <t>Buddhist</t>
  </si>
  <si>
    <t>Hindu</t>
  </si>
  <si>
    <t>Jewish</t>
  </si>
  <si>
    <t>Muslim</t>
  </si>
  <si>
    <t>No religious affiliation (including atheist or agnostic)</t>
  </si>
  <si>
    <t>First-Gen</t>
  </si>
  <si>
    <t>I'm not sure</t>
  </si>
  <si>
    <t>Student Status</t>
  </si>
  <si>
    <t>Full time</t>
  </si>
  <si>
    <t>Part time</t>
  </si>
  <si>
    <t>It is easy to find people on campus who understand me.</t>
  </si>
  <si>
    <t>I think faculty pre-judge my abilities based on my identity or background.</t>
  </si>
  <si>
    <t>How would you rate the climate on campus for people who are…</t>
  </si>
  <si>
    <t>Affected by learning disabilities</t>
  </si>
  <si>
    <t>Affected by mental health issues</t>
  </si>
  <si>
    <t>From non-Christian religions</t>
  </si>
  <si>
    <t>From Christian religions</t>
  </si>
  <si>
    <t>International students</t>
  </si>
  <si>
    <t>Physically disabled</t>
  </si>
  <si>
    <t>Politically conservative</t>
  </si>
  <si>
    <t>Politically liberal</t>
  </si>
  <si>
    <t>Socioeconomically disadvantaged</t>
  </si>
  <si>
    <t>Very Respectful</t>
  </si>
  <si>
    <t>Respectful</t>
  </si>
  <si>
    <t>Disrespectful</t>
  </si>
  <si>
    <t>Very Disrespectful</t>
  </si>
  <si>
    <t>% VERY R + R</t>
  </si>
  <si>
    <t>% VERY D + D</t>
  </si>
  <si>
    <t>Why did you consider leaving? (select all that apply)</t>
  </si>
  <si>
    <t>I experienced financial struggles</t>
  </si>
  <si>
    <t>I had family concerns</t>
  </si>
  <si>
    <t>I had poor academic performance</t>
  </si>
  <si>
    <t>I wanted to transfer</t>
  </si>
  <si>
    <t>I struggled with mental health challenges</t>
  </si>
  <si>
    <t>I struggled with physical health challenges</t>
  </si>
  <si>
    <t>I didn't feel welcomed or supported at this school</t>
  </si>
  <si>
    <t>I didn't feel close to anyone at this school</t>
  </si>
  <si>
    <t>I didn't feel safe at this school</t>
  </si>
  <si>
    <t>Harassment</t>
  </si>
  <si>
    <t>PRIOR TO COLLEGE</t>
  </si>
  <si>
    <t>TYPES OF SV</t>
  </si>
  <si>
    <t>SV</t>
  </si>
  <si>
    <t xml:space="preserve">All groups </t>
  </si>
  <si>
    <t xml:space="preserve">Since the beginning of the current year (FA17), have you seriously considered leaving this school? </t>
  </si>
  <si>
    <t xml:space="preserve">SO Group </t>
  </si>
  <si>
    <t>LGBAQ</t>
  </si>
  <si>
    <t>**H/L n=</t>
  </si>
  <si>
    <t>Hispanic or Latino**</t>
  </si>
  <si>
    <t>White</t>
  </si>
  <si>
    <t>American Indian or Alaska Native</t>
  </si>
  <si>
    <t>Native Hawaiian or Other Pacific Islander</t>
  </si>
  <si>
    <t xml:space="preserve">Leaving This School? </t>
  </si>
  <si>
    <t>Column1</t>
  </si>
  <si>
    <t>Men</t>
  </si>
  <si>
    <t>Women</t>
  </si>
  <si>
    <t>Column2</t>
  </si>
  <si>
    <t>Of respondents experienced at least one incident of sexual misconduct at least one time</t>
  </si>
  <si>
    <t>Someone TRIED to sexually penetrate me</t>
  </si>
  <si>
    <t>Someone sexually penetrated me</t>
  </si>
  <si>
    <t>Someone TRIED to perform oral sex on me or make me give them oral sex</t>
  </si>
  <si>
    <t xml:space="preserve">Someone performed oral sex on me or made me give them oral sex </t>
  </si>
  <si>
    <t>Respondents who experienced sexual violence most commonly reported that:</t>
  </si>
  <si>
    <t>Someone fondled, kissed, or rubbed against me or removed some of my clothes</t>
  </si>
  <si>
    <t>Most common relationships to the perpetrator</t>
  </si>
  <si>
    <t>Most common locations of the incident</t>
  </si>
  <si>
    <t>Bar, night/dance club</t>
  </si>
  <si>
    <t>Sent offensive sexual content via email, text, or social media</t>
  </si>
  <si>
    <t>Seemed to be bribing you if you agreed to a romantic or sexual relationship</t>
  </si>
  <si>
    <t>Prior Experiences with Unwanted Sexual Contact</t>
  </si>
  <si>
    <t>MEN (2)</t>
  </si>
  <si>
    <t>WOMEN (1)</t>
  </si>
  <si>
    <t>ALL STUDENTS (3)</t>
  </si>
  <si>
    <t>I know what confidential resources are available to me to report an incident of sexual violence.</t>
  </si>
  <si>
    <t>Knowledge and Perceptions of Campus Reporting Options</t>
  </si>
  <si>
    <t>What kind of response did you receive?</t>
  </si>
  <si>
    <t>Bystander intervention skills</t>
  </si>
  <si>
    <t>Sexual violence resources</t>
  </si>
  <si>
    <t>Most common ways that respondents received information or training:</t>
  </si>
  <si>
    <t xml:space="preserve">HARASSMENT QUESTIONS </t>
  </si>
  <si>
    <t>Experiencing Harassment (total)</t>
  </si>
  <si>
    <t>With an intimate partner</t>
  </si>
  <si>
    <t>Experienced IPV (VIOLENT)</t>
  </si>
  <si>
    <t>NONVIOLENT IPV</t>
  </si>
  <si>
    <t>Accused you of paying too much attention to someone or something else</t>
  </si>
  <si>
    <t>Called you a name and/or criticized you</t>
  </si>
  <si>
    <t>Put down your family and friends</t>
  </si>
  <si>
    <t>Said things to scare you</t>
  </si>
  <si>
    <t>Pressured or forced you to sext or take naked photos</t>
  </si>
  <si>
    <t>Checked up on you</t>
  </si>
  <si>
    <t>Kept you or tried to keep you from doing something you wanted to do</t>
  </si>
  <si>
    <t>Made you do something humiliating or degrading</t>
  </si>
  <si>
    <t>No, none of the above</t>
  </si>
  <si>
    <t xml:space="preserve">Nonviolent _ALL YES </t>
  </si>
  <si>
    <t>None</t>
  </si>
  <si>
    <t>Total</t>
  </si>
  <si>
    <t>ALL YES</t>
  </si>
  <si>
    <t xml:space="preserve">ALL YES % </t>
  </si>
  <si>
    <t>Stopped you or tried to stop you from going to work or school</t>
  </si>
  <si>
    <t>Respondents' most common thoughts and concerns when deciding to report or share their experience</t>
  </si>
  <si>
    <t xml:space="preserve">Of respondents experienced some form of violent behavior from an intimate partner. </t>
  </si>
  <si>
    <r>
      <t xml:space="preserve">•   </t>
    </r>
    <r>
      <rPr>
        <sz val="9"/>
        <color rgb="FF4F5861"/>
        <rFont val="Verdana"/>
        <family val="2"/>
        <scheme val="minor"/>
      </rPr>
      <t xml:space="preserve">Respondents most commonly experienced receiving unwanted phone calls or messages. </t>
    </r>
  </si>
  <si>
    <r>
      <t xml:space="preserve">•   </t>
    </r>
    <r>
      <rPr>
        <sz val="9"/>
        <color rgb="FF4F5861"/>
        <rFont val="Verdana"/>
        <family val="2"/>
        <scheme val="minor"/>
      </rPr>
      <t xml:space="preserve">Respondents most often told a roommate, friend, or classmate about the incident. </t>
    </r>
  </si>
  <si>
    <t>Of respondents felt frightened, concerned, angered, or annoyed by a stalking or harassing behavior.</t>
  </si>
  <si>
    <t>WHITE</t>
  </si>
  <si>
    <t>n</t>
  </si>
  <si>
    <t>LATINO</t>
  </si>
  <si>
    <t>AMERICAN INDIAN</t>
  </si>
  <si>
    <t>ASIAN</t>
  </si>
  <si>
    <t>BLACK</t>
  </si>
  <si>
    <t>OTHER</t>
  </si>
  <si>
    <t>count</t>
  </si>
  <si>
    <t>Experiences with Intimate Partner Violence &amp; Stalking and Harassment</t>
  </si>
  <si>
    <t>Peers %</t>
  </si>
  <si>
    <t>Self %</t>
  </si>
  <si>
    <t>Latino</t>
  </si>
  <si>
    <t>Note: Respondents were asked if they received training about the content 
areas listed to the right.</t>
  </si>
  <si>
    <t>Respondents used the school's formal procedures 
to report the incident</t>
  </si>
  <si>
    <t>Of respondents told a roommate, friend, 
or classmate about the incident</t>
  </si>
  <si>
    <t xml:space="preserve">Experiences with Sharing and/or Reporting an Incident on Campus </t>
  </si>
  <si>
    <t>Peers</t>
  </si>
  <si>
    <t>Self</t>
  </si>
  <si>
    <t>Respondents who reported that training was very useful/useful in increasing their knowledge of:</t>
  </si>
  <si>
    <t>All Respondents</t>
  </si>
  <si>
    <t xml:space="preserve">A/SA Count </t>
  </si>
  <si>
    <t>WOMEN</t>
  </si>
  <si>
    <t>MEN</t>
  </si>
  <si>
    <t>ALL RESPONDENTS</t>
  </si>
  <si>
    <t xml:space="preserve">NO EXP SV THIS YEAR </t>
  </si>
  <si>
    <t>EXP SV THIS YEAR</t>
  </si>
  <si>
    <t>A/SA COUNT</t>
  </si>
  <si>
    <t>SA / A COUNT</t>
  </si>
  <si>
    <t xml:space="preserve">PACIFIC </t>
  </si>
  <si>
    <t xml:space="preserve">FIRST GEN </t>
  </si>
  <si>
    <t>Black</t>
  </si>
  <si>
    <t>American Indian</t>
  </si>
  <si>
    <t>a/sa %</t>
  </si>
  <si>
    <t>Contact EAB</t>
  </si>
  <si>
    <t>Fraternity and sorority life participation</t>
  </si>
  <si>
    <t>Graduate or Professional</t>
  </si>
  <si>
    <t>Experiences with Sexual Violence and Sexual Harassment</t>
  </si>
  <si>
    <t>Avg. n =</t>
  </si>
  <si>
    <t>N=</t>
  </si>
  <si>
    <t>Avg N=</t>
  </si>
  <si>
    <t>New York Institute of Technology</t>
  </si>
  <si>
    <t>Spring 2019 Administration</t>
  </si>
  <si>
    <t>Genderqueer/non-conforming</t>
  </si>
  <si>
    <t>First Generation Status</t>
  </si>
  <si>
    <t>Gay, Lesbian, Bi, Questioning</t>
  </si>
  <si>
    <t>Of respondents seriously considered leaving this 
school. Respondents most commonly considered 
leaving because they wanted to transfer or they experienced financial struggles.</t>
  </si>
  <si>
    <t>Campus Location</t>
  </si>
  <si>
    <t>New York City</t>
  </si>
  <si>
    <t>Long Island</t>
  </si>
  <si>
    <t>Jonesboro</t>
  </si>
  <si>
    <t>Online/Other</t>
  </si>
  <si>
    <t xml:space="preserve">  Experiences with Sexual Violence </t>
  </si>
  <si>
    <t>Of respondents experienced some form of non-violent behavior or harassment from an intimate partner. Respondents most commonly experienced their partner calling them a name and/or criticizing them or accusing them of paying too much attention to someone or something else.</t>
  </si>
  <si>
    <r>
      <t xml:space="preserve">•   </t>
    </r>
    <r>
      <rPr>
        <sz val="9"/>
        <color rgb="FF4F5861"/>
        <rFont val="Verdana"/>
        <family val="2"/>
        <scheme val="minor"/>
      </rPr>
      <t>The unwanted behavior was most often done by an acquaintance or peer.</t>
    </r>
  </si>
  <si>
    <t>Pansexual</t>
  </si>
  <si>
    <t>LGBAQP*</t>
  </si>
  <si>
    <t>*LGBAQ label includes lesbian, gay, bisexual, asexual, questioning, pansexual,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</si>
</sst>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
    <numFmt numFmtId="166" formatCode="0.0%"/>
  </numFmts>
  <fonts count="46">
    <font>
      <sz val="9"/>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9"/>
      <color theme="1"/>
      <name val="Verdana"/>
      <family val="2"/>
      <scheme val="minor"/>
    </font>
    <font>
      <b/>
      <sz val="9"/>
      <color theme="1"/>
      <name val="Verdana"/>
      <family val="2"/>
      <scheme val="minor"/>
    </font>
    <font>
      <i/>
      <sz val="9"/>
      <color theme="1"/>
      <name val="Verdana"/>
      <family val="2"/>
      <scheme val="minor"/>
    </font>
    <font>
      <b/>
      <sz val="10"/>
      <color theme="1"/>
      <name val="Verdana"/>
      <family val="2"/>
      <scheme val="minor"/>
    </font>
    <font>
      <sz val="10"/>
      <color theme="1"/>
      <name val="Verdana"/>
      <family val="2"/>
      <scheme val="minor"/>
    </font>
    <font>
      <b/>
      <sz val="10"/>
      <color theme="0"/>
      <name val="Verdana"/>
      <family val="2"/>
      <scheme val="minor"/>
    </font>
    <font>
      <sz val="20"/>
      <color theme="8"/>
      <name val="Rockwell"/>
      <family val="1"/>
    </font>
    <font>
      <sz val="13"/>
      <color theme="1"/>
      <name val="Verdana"/>
      <family val="2"/>
      <scheme val="minor"/>
    </font>
    <font>
      <i/>
      <sz val="10.5"/>
      <color theme="1"/>
      <name val="Verdana"/>
      <family val="2"/>
      <scheme val="minor"/>
    </font>
    <font>
      <b/>
      <sz val="11"/>
      <color theme="0"/>
      <name val="Verdana"/>
      <family val="2"/>
      <scheme val="minor"/>
    </font>
    <font>
      <sz val="12"/>
      <color theme="8"/>
      <name val="Rockwell"/>
      <family val="1"/>
      <scheme val="major"/>
    </font>
    <font>
      <sz val="9"/>
      <color rgb="FFCF0A2C"/>
      <name val="Verdana"/>
      <family val="2"/>
      <scheme val="minor"/>
    </font>
    <font>
      <sz val="9"/>
      <color rgb="FF6F912B"/>
      <name val="Verdana"/>
      <family val="2"/>
      <scheme val="minor"/>
    </font>
    <font>
      <sz val="9"/>
      <color rgb="FFD5801D"/>
      <name val="Verdana"/>
      <family val="2"/>
      <scheme val="minor"/>
    </font>
    <font>
      <i/>
      <sz val="9"/>
      <color theme="6"/>
      <name val="Verdana"/>
      <family val="2"/>
      <scheme val="minor"/>
    </font>
    <font>
      <b/>
      <sz val="9"/>
      <color theme="0"/>
      <name val="Verdana"/>
      <family val="2"/>
      <scheme val="minor"/>
    </font>
    <font>
      <sz val="9"/>
      <color rgb="FF0086B9"/>
      <name val="Verdana"/>
      <family val="2"/>
      <scheme val="minor"/>
    </font>
    <font>
      <u/>
      <sz val="9"/>
      <color theme="10"/>
      <name val="Arial"/>
      <family val="2"/>
    </font>
    <font>
      <u/>
      <sz val="9"/>
      <color theme="11"/>
      <name val="Arial"/>
      <family val="2"/>
    </font>
    <font>
      <sz val="10"/>
      <name val="Arial"/>
      <family val="2"/>
    </font>
    <font>
      <u/>
      <sz val="9"/>
      <color theme="10"/>
      <name val="Verdana"/>
      <family val="2"/>
      <scheme val="minor"/>
    </font>
    <font>
      <u/>
      <sz val="9"/>
      <color theme="9"/>
      <name val="Verdana"/>
      <family val="2"/>
      <scheme val="minor"/>
    </font>
    <font>
      <sz val="9"/>
      <color theme="7"/>
      <name val="Verdana"/>
      <family val="2"/>
      <scheme val="minor"/>
    </font>
    <font>
      <b/>
      <sz val="9"/>
      <color theme="7"/>
      <name val="Verdana"/>
      <family val="2"/>
      <scheme val="minor"/>
    </font>
    <font>
      <sz val="11"/>
      <color theme="1"/>
      <name val="Calibri"/>
      <family val="2"/>
    </font>
    <font>
      <sz val="9"/>
      <color rgb="FF4F5861"/>
      <name val="Verdana"/>
      <family val="2"/>
      <scheme val="minor"/>
    </font>
    <font>
      <sz val="9"/>
      <name val="Verdana"/>
      <family val="2"/>
      <scheme val="minor"/>
    </font>
    <font>
      <b/>
      <sz val="9"/>
      <color rgb="FF4F5861"/>
      <name val="Verdana"/>
      <family val="2"/>
      <scheme val="minor"/>
    </font>
    <font>
      <sz val="8"/>
      <color theme="1"/>
      <name val="Verdana"/>
      <family val="2"/>
      <scheme val="minor"/>
    </font>
    <font>
      <b/>
      <sz val="9"/>
      <color theme="1"/>
      <name val="Verdana"/>
      <family val="2"/>
      <scheme val="minor"/>
    </font>
    <font>
      <sz val="5.5"/>
      <color rgb="FF797F86"/>
      <name val="Verdana"/>
      <family val="2"/>
      <scheme val="minor"/>
    </font>
    <font>
      <b/>
      <sz val="11"/>
      <color theme="1"/>
      <name val="Verdana"/>
      <family val="2"/>
      <scheme val="minor"/>
    </font>
    <font>
      <b/>
      <i/>
      <sz val="9"/>
      <color theme="1"/>
      <name val="Verdana"/>
      <family val="2"/>
      <scheme val="minor"/>
    </font>
    <font>
      <b/>
      <sz val="9"/>
      <name val="Verdana"/>
      <family val="2"/>
      <scheme val="minor"/>
    </font>
    <font>
      <i/>
      <sz val="8"/>
      <color theme="1"/>
      <name val="Verdana"/>
      <family val="2"/>
      <scheme val="minor"/>
    </font>
    <font>
      <sz val="9"/>
      <color rgb="FFFF0000"/>
      <name val="Verdana"/>
      <family val="2"/>
      <scheme val="minor"/>
    </font>
    <font>
      <sz val="24"/>
      <color theme="9"/>
      <name val="Rockwell"/>
      <family val="1"/>
      <scheme val="major"/>
    </font>
    <font>
      <sz val="8.5"/>
      <color theme="1"/>
      <name val="Verdana"/>
      <family val="2"/>
      <scheme val="minor"/>
    </font>
    <font>
      <sz val="9"/>
      <color theme="1"/>
      <name val="verdll"/>
    </font>
    <font>
      <sz val="25"/>
      <color theme="9"/>
      <name val="Rockwell"/>
      <family val="1"/>
      <scheme val="major"/>
    </font>
    <font>
      <sz val="9"/>
      <color theme="1"/>
      <name val="Arial"/>
      <family val="2"/>
    </font>
    <font>
      <sz val="9"/>
      <color theme="1"/>
      <name val="Verdana"/>
      <family val="2"/>
      <scheme val="minor"/>
    </font>
  </fonts>
  <fills count="25">
    <fill>
      <patternFill patternType="none"/>
    </fill>
    <fill>
      <patternFill patternType="gray125"/>
    </fill>
    <fill>
      <patternFill patternType="solid">
        <fgColor rgb="FFF2F2F2"/>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theme="0"/>
        <bgColor indexed="64"/>
      </patternFill>
    </fill>
    <fill>
      <gradientFill degree="90">
        <stop position="0">
          <color theme="5"/>
        </stop>
        <stop position="1">
          <color theme="6"/>
        </stop>
      </gradientFill>
    </fill>
    <fill>
      <gradientFill degree="90">
        <stop position="0">
          <color theme="9"/>
        </stop>
        <stop position="1">
          <color theme="9" tint="-0.25098422193060094"/>
        </stop>
      </gradientFill>
    </fill>
    <fill>
      <gradientFill degree="90">
        <stop position="0">
          <color theme="2"/>
        </stop>
        <stop position="1">
          <color theme="4" tint="-0.25098422193060094"/>
        </stop>
      </gradientFill>
    </fill>
    <fill>
      <gradientFill degree="90">
        <stop position="0">
          <color theme="6"/>
        </stop>
        <stop position="1">
          <color theme="6" tint="-0.25098422193060094"/>
        </stop>
      </gradientFill>
    </fill>
    <fill>
      <patternFill patternType="solid">
        <fgColor rgb="FFFCC7D0"/>
        <bgColor indexed="64"/>
      </patternFill>
    </fill>
    <fill>
      <patternFill patternType="solid">
        <fgColor theme="9"/>
        <bgColor auto="1"/>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8"/>
        <bgColor indexed="64"/>
      </patternFill>
    </fill>
  </fills>
  <borders count="23">
    <border>
      <left/>
      <right/>
      <top/>
      <bottom/>
      <diagonal/>
    </border>
    <border>
      <left/>
      <right/>
      <top/>
      <bottom style="thick">
        <color theme="4" tint="0.499984740745262"/>
      </bottom>
      <diagonal/>
    </border>
    <border>
      <left/>
      <right/>
      <top/>
      <bottom style="medium">
        <color rgb="FF0086B9"/>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diagonal/>
    </border>
    <border>
      <left/>
      <right/>
      <top style="medium">
        <color theme="3"/>
      </top>
      <bottom/>
      <diagonal/>
    </border>
    <border>
      <left/>
      <right/>
      <top/>
      <bottom style="medium">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bottom style="thin">
        <color rgb="FF000000"/>
      </bottom>
      <diagonal/>
    </border>
    <border>
      <left/>
      <right style="thin">
        <color indexed="64"/>
      </right>
      <top/>
      <bottom/>
      <diagonal/>
    </border>
    <border>
      <left/>
      <right style="medium">
        <color indexed="64"/>
      </right>
      <top/>
      <bottom/>
      <diagonal/>
    </border>
  </borders>
  <cellStyleXfs count="33">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Border="0" applyAlignment="0" applyProtection="0"/>
    <xf numFmtId="0" fontId="12" fillId="0" borderId="0" applyNumberFormat="0" applyFill="0" applyAlignment="0" applyProtection="0"/>
    <xf numFmtId="0" fontId="7" fillId="0" borderId="0" applyNumberFormat="0" applyFill="0" applyBorder="0" applyAlignment="0" applyProtection="0"/>
    <xf numFmtId="0" fontId="16" fillId="7"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4" fillId="3" borderId="3" applyNumberFormat="0" applyAlignment="0" applyProtection="0"/>
    <xf numFmtId="0" fontId="4" fillId="2" borderId="3" applyNumberFormat="0" applyAlignment="0" applyProtection="0"/>
    <xf numFmtId="0" fontId="4" fillId="0" borderId="3" applyNumberFormat="0" applyAlignment="0" applyProtection="0"/>
    <xf numFmtId="0" fontId="20" fillId="0" borderId="2" applyNumberFormat="0" applyFill="0" applyAlignment="0" applyProtection="0"/>
    <xf numFmtId="0" fontId="19" fillId="5" borderId="0" applyNumberFormat="0" applyAlignment="0" applyProtection="0"/>
    <xf numFmtId="0" fontId="15" fillId="0" borderId="0" applyNumberFormat="0" applyFill="0" applyBorder="0" applyAlignment="0" applyProtection="0"/>
    <xf numFmtId="0" fontId="4" fillId="6" borderId="0" applyNumberFormat="0" applyAlignment="0" applyProtection="0"/>
    <xf numFmtId="0" fontId="18"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9" borderId="4" applyBorder="0">
      <alignment horizontal="center" vertical="center"/>
    </xf>
    <xf numFmtId="0" fontId="9" fillId="10" borderId="4" applyBorder="0">
      <alignment horizontal="center" vertical="center"/>
    </xf>
    <xf numFmtId="0" fontId="7" fillId="11" borderId="4" applyBorder="0">
      <alignment horizontal="center" vertical="center"/>
    </xf>
    <xf numFmtId="0" fontId="9" fillId="12" borderId="4" applyBorder="0">
      <alignment horizontal="center" vertical="center"/>
    </xf>
    <xf numFmtId="0" fontId="4" fillId="3" borderId="0"/>
    <xf numFmtId="9" fontId="4" fillId="0" borderId="0" applyFont="0" applyFill="0" applyBorder="0" applyAlignment="0" applyProtection="0"/>
    <xf numFmtId="0" fontId="23" fillId="0" borderId="0" applyNumberFormat="0" applyFill="0" applyBorder="0" applyAlignment="0" applyProtection="0"/>
    <xf numFmtId="0" fontId="23" fillId="0" borderId="0"/>
    <xf numFmtId="0" fontId="9" fillId="14" borderId="0">
      <alignment horizontal="center" vertical="center"/>
    </xf>
    <xf numFmtId="0" fontId="3" fillId="0" borderId="0"/>
    <xf numFmtId="0" fontId="2" fillId="0" borderId="0"/>
    <xf numFmtId="0" fontId="4" fillId="0" borderId="0"/>
    <xf numFmtId="0" fontId="1" fillId="0" borderId="0"/>
    <xf numFmtId="0" fontId="1" fillId="0" borderId="0"/>
  </cellStyleXfs>
  <cellXfs count="466">
    <xf numFmtId="0" fontId="0" fillId="0" borderId="0" xfId="0"/>
    <xf numFmtId="0" fontId="0" fillId="0" borderId="0" xfId="0" applyBorder="1"/>
    <xf numFmtId="0" fontId="0" fillId="0" borderId="0" xfId="0" applyFill="1"/>
    <xf numFmtId="0" fontId="0" fillId="0" borderId="0" xfId="0"/>
    <xf numFmtId="0" fontId="0" fillId="0" borderId="0" xfId="0" applyFill="1" applyBorder="1"/>
    <xf numFmtId="0" fontId="8" fillId="8" borderId="0" xfId="0" applyFont="1" applyFill="1" applyAlignment="1">
      <alignment vertical="center" wrapText="1"/>
    </xf>
    <xf numFmtId="0" fontId="0" fillId="0" borderId="0" xfId="0" applyFont="1" applyFill="1" applyAlignment="1">
      <alignment vertical="center"/>
    </xf>
    <xf numFmtId="0" fontId="8" fillId="0" borderId="0" xfId="0" applyFont="1" applyFill="1" applyAlignment="1">
      <alignment vertical="center"/>
    </xf>
    <xf numFmtId="0" fontId="0" fillId="8" borderId="0" xfId="0" applyFont="1" applyFill="1" applyAlignment="1">
      <alignment vertical="center" wrapText="1"/>
    </xf>
    <xf numFmtId="0" fontId="14" fillId="8" borderId="0" xfId="0" applyFont="1" applyFill="1" applyAlignment="1">
      <alignment horizontal="right" vertical="center"/>
    </xf>
    <xf numFmtId="0" fontId="0" fillId="0" borderId="0" xfId="0" applyFont="1" applyFill="1" applyBorder="1"/>
    <xf numFmtId="9" fontId="0" fillId="0" borderId="0" xfId="0" applyNumberFormat="1"/>
    <xf numFmtId="0" fontId="5" fillId="0" borderId="0" xfId="0" applyFont="1" applyFill="1" applyBorder="1"/>
    <xf numFmtId="9" fontId="0" fillId="0" borderId="0" xfId="24" applyFont="1" applyFill="1" applyBorder="1"/>
    <xf numFmtId="0" fontId="5" fillId="0" borderId="0" xfId="0" applyFont="1" applyFill="1"/>
    <xf numFmtId="9" fontId="0" fillId="0" borderId="0" xfId="0" applyNumberFormat="1" applyFont="1" applyFill="1" applyBorder="1"/>
    <xf numFmtId="9" fontId="0" fillId="0" borderId="0" xfId="0" applyNumberFormat="1" applyFill="1"/>
    <xf numFmtId="9" fontId="8"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xf numFmtId="0" fontId="0" fillId="0" borderId="0" xfId="0" applyFill="1" applyAlignment="1">
      <alignment horizontal="left" vertical="center" wrapText="1"/>
    </xf>
    <xf numFmtId="9" fontId="0" fillId="0" borderId="0" xfId="24" applyFont="1"/>
    <xf numFmtId="0" fontId="5" fillId="0" borderId="0" xfId="0" applyFont="1"/>
    <xf numFmtId="0" fontId="0" fillId="0" borderId="0" xfId="0" applyFill="1" applyBorder="1" applyAlignment="1">
      <alignment horizontal="left" vertical="center"/>
    </xf>
    <xf numFmtId="164" fontId="26" fillId="0" borderId="0" xfId="0" applyNumberFormat="1" applyFont="1" applyBorder="1" applyAlignment="1">
      <alignment horizontal="left" vertical="center"/>
    </xf>
    <xf numFmtId="164" fontId="26" fillId="0" borderId="0" xfId="26" applyNumberFormat="1" applyFont="1" applyBorder="1" applyAlignment="1">
      <alignment horizontal="left" vertical="center"/>
    </xf>
    <xf numFmtId="0" fontId="26" fillId="0" borderId="0" xfId="0" applyFont="1" applyFill="1" applyBorder="1" applyAlignment="1">
      <alignment horizontal="left" vertical="center"/>
    </xf>
    <xf numFmtId="0" fontId="23" fillId="0" borderId="0" xfId="0" applyFont="1"/>
    <xf numFmtId="0" fontId="28" fillId="0" borderId="0" xfId="0" applyFont="1" applyAlignment="1">
      <alignment vertical="center"/>
    </xf>
    <xf numFmtId="9" fontId="0" fillId="0" borderId="0" xfId="0" applyNumberFormat="1" applyFont="1"/>
    <xf numFmtId="9" fontId="0" fillId="0" borderId="0" xfId="0" applyNumberFormat="1" applyFont="1" applyFill="1"/>
    <xf numFmtId="0" fontId="29" fillId="0" borderId="0" xfId="0" applyFont="1" applyAlignment="1">
      <alignment horizontal="left" vertical="center" indent="1"/>
    </xf>
    <xf numFmtId="0" fontId="21" fillId="0" borderId="0" xfId="17" applyFill="1" applyAlignment="1" applyProtection="1"/>
    <xf numFmtId="1" fontId="0" fillId="0" borderId="0" xfId="0" applyNumberFormat="1" applyFill="1" applyBorder="1"/>
    <xf numFmtId="0" fontId="5" fillId="0" borderId="0" xfId="0" applyFont="1" applyFill="1" applyAlignment="1">
      <alignment horizontal="right"/>
    </xf>
    <xf numFmtId="0" fontId="5" fillId="0" borderId="0" xfId="0" applyFont="1" applyFill="1" applyAlignment="1">
      <alignment horizontal="left"/>
    </xf>
    <xf numFmtId="1" fontId="5" fillId="0" borderId="0" xfId="0" applyNumberFormat="1" applyFont="1" applyFill="1" applyAlignment="1">
      <alignment horizontal="left"/>
    </xf>
    <xf numFmtId="0" fontId="5" fillId="0" borderId="0" xfId="0" applyFont="1" applyFill="1" applyAlignment="1">
      <alignment horizontal="right" vertical="center"/>
    </xf>
    <xf numFmtId="0" fontId="5" fillId="0" borderId="0" xfId="0" applyFont="1" applyFill="1" applyAlignment="1">
      <alignment horizontal="right" vertical="top"/>
    </xf>
    <xf numFmtId="1" fontId="5" fillId="0" borderId="0" xfId="0" applyNumberFormat="1" applyFont="1" applyFill="1" applyAlignment="1">
      <alignment horizontal="left" vertical="top"/>
    </xf>
    <xf numFmtId="0" fontId="0" fillId="0" borderId="0" xfId="0" applyNumberFormat="1" applyFill="1" applyBorder="1"/>
    <xf numFmtId="0" fontId="5" fillId="0" borderId="0" xfId="0" applyFont="1" applyFill="1" applyBorder="1" applyAlignment="1">
      <alignment horizontal="right"/>
    </xf>
    <xf numFmtId="0" fontId="0" fillId="0" borderId="0" xfId="0" applyFill="1" applyBorder="1" applyProtection="1"/>
    <xf numFmtId="0" fontId="0" fillId="0" borderId="0" xfId="0" applyFill="1" applyProtection="1"/>
    <xf numFmtId="0" fontId="5" fillId="0" borderId="0" xfId="0" applyFont="1" applyProtection="1"/>
    <xf numFmtId="9" fontId="0" fillId="0" borderId="0" xfId="24" applyFont="1" applyFill="1" applyBorder="1" applyProtection="1"/>
    <xf numFmtId="0" fontId="0" fillId="0" borderId="0" xfId="0" applyNumberFormat="1" applyFill="1" applyBorder="1" applyProtection="1"/>
    <xf numFmtId="0" fontId="5" fillId="0" borderId="0" xfId="0" applyFont="1" applyFill="1" applyProtection="1"/>
    <xf numFmtId="0" fontId="5" fillId="0" borderId="0" xfId="0" applyFont="1" applyFill="1" applyBorder="1" applyProtection="1"/>
    <xf numFmtId="0" fontId="5" fillId="0" borderId="0" xfId="0" applyNumberFormat="1" applyFont="1" applyFill="1" applyBorder="1" applyProtection="1"/>
    <xf numFmtId="0" fontId="0" fillId="0" borderId="0" xfId="0" applyNumberFormat="1" applyFill="1" applyProtection="1"/>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Protection="1"/>
    <xf numFmtId="9" fontId="8" fillId="0" borderId="0" xfId="0" applyNumberFormat="1" applyFont="1" applyFill="1" applyAlignment="1" applyProtection="1">
      <alignment vertical="center"/>
    </xf>
    <xf numFmtId="0" fontId="8" fillId="0" borderId="0" xfId="0" applyFont="1" applyFill="1" applyAlignment="1" applyProtection="1">
      <alignment vertical="center"/>
    </xf>
    <xf numFmtId="0" fontId="0" fillId="0" borderId="0" xfId="0" applyFont="1" applyFill="1" applyBorder="1" applyProtection="1"/>
    <xf numFmtId="9" fontId="0" fillId="0" borderId="0" xfId="0" applyNumberFormat="1" applyFill="1" applyProtection="1"/>
    <xf numFmtId="0" fontId="0" fillId="0" borderId="0" xfId="0" applyBorder="1" applyProtection="1"/>
    <xf numFmtId="9" fontId="0" fillId="0" borderId="0" xfId="0" applyNumberFormat="1" applyProtection="1"/>
    <xf numFmtId="0" fontId="0" fillId="0" borderId="0" xfId="0" applyNumberFormat="1" applyBorder="1" applyProtection="1"/>
    <xf numFmtId="0" fontId="0" fillId="0" borderId="0" xfId="0" applyNumberFormat="1" applyFont="1" applyFill="1" applyBorder="1" applyProtection="1"/>
    <xf numFmtId="0" fontId="8" fillId="8" borderId="0" xfId="0" applyFont="1" applyFill="1" applyAlignment="1" applyProtection="1">
      <alignment vertical="center" wrapText="1"/>
    </xf>
    <xf numFmtId="0" fontId="14" fillId="8" borderId="0" xfId="0" applyFont="1" applyFill="1" applyAlignment="1" applyProtection="1">
      <alignment horizontal="right" vertical="center"/>
    </xf>
    <xf numFmtId="0" fontId="0" fillId="0" borderId="0" xfId="0" applyFill="1" applyAlignment="1" applyProtection="1"/>
    <xf numFmtId="0" fontId="5" fillId="0" borderId="0" xfId="0" applyFont="1" applyFill="1" applyAlignment="1" applyProtection="1">
      <alignment horizontal="right"/>
    </xf>
    <xf numFmtId="0" fontId="0" fillId="0" borderId="0" xfId="0" applyFont="1" applyFill="1" applyProtection="1"/>
    <xf numFmtId="9" fontId="5" fillId="0" borderId="0" xfId="24" applyFont="1" applyFill="1" applyBorder="1" applyProtection="1"/>
    <xf numFmtId="1" fontId="5" fillId="0" borderId="0" xfId="0" applyNumberFormat="1" applyFont="1" applyFill="1" applyAlignment="1" applyProtection="1">
      <alignment horizontal="left"/>
    </xf>
    <xf numFmtId="0" fontId="14" fillId="8" borderId="6" xfId="0" applyFont="1" applyFill="1" applyBorder="1" applyAlignment="1">
      <alignment horizontal="right" vertical="center"/>
    </xf>
    <xf numFmtId="0" fontId="13" fillId="0" borderId="0" xfId="0" applyFont="1" applyFill="1" applyBorder="1" applyAlignment="1">
      <alignment vertical="center"/>
    </xf>
    <xf numFmtId="0" fontId="5" fillId="0" borderId="0" xfId="0" applyNumberFormat="1" applyFont="1" applyFill="1" applyAlignment="1">
      <alignment horizontal="left"/>
    </xf>
    <xf numFmtId="1" fontId="5" fillId="0" borderId="0" xfId="0" applyNumberFormat="1" applyFont="1" applyFill="1" applyBorder="1"/>
    <xf numFmtId="0" fontId="5" fillId="7" borderId="0" xfId="0" applyFont="1" applyFill="1"/>
    <xf numFmtId="9" fontId="5" fillId="7" borderId="0" xfId="24" applyFont="1" applyFill="1" applyBorder="1"/>
    <xf numFmtId="0" fontId="5" fillId="7" borderId="0" xfId="0" applyFont="1" applyFill="1" applyBorder="1"/>
    <xf numFmtId="1" fontId="5" fillId="7" borderId="0" xfId="0" applyNumberFormat="1" applyFont="1" applyFill="1" applyBorder="1"/>
    <xf numFmtId="0" fontId="5" fillId="7" borderId="0" xfId="0" applyFont="1" applyFill="1" applyAlignment="1">
      <alignment horizontal="left"/>
    </xf>
    <xf numFmtId="0" fontId="5" fillId="7" borderId="0" xfId="0" applyFont="1" applyFill="1" applyBorder="1" applyAlignment="1">
      <alignment horizontal="left"/>
    </xf>
    <xf numFmtId="9" fontId="5" fillId="7" borderId="0" xfId="0" applyNumberFormat="1" applyFont="1" applyFill="1"/>
    <xf numFmtId="0" fontId="5" fillId="15" borderId="7" xfId="0" applyFont="1" applyFill="1" applyBorder="1"/>
    <xf numFmtId="0" fontId="0" fillId="0" borderId="7" xfId="0" applyFill="1" applyBorder="1"/>
    <xf numFmtId="9" fontId="0" fillId="0" borderId="7" xfId="0" applyNumberFormat="1" applyBorder="1"/>
    <xf numFmtId="0" fontId="0" fillId="0" borderId="7" xfId="0" applyBorder="1"/>
    <xf numFmtId="9" fontId="0" fillId="0" borderId="7" xfId="24" applyFont="1" applyFill="1" applyBorder="1"/>
    <xf numFmtId="0" fontId="0" fillId="0" borderId="7" xfId="0" applyFont="1" applyFill="1" applyBorder="1"/>
    <xf numFmtId="0" fontId="0" fillId="0" borderId="7" xfId="0" applyFont="1" applyFill="1" applyBorder="1" applyProtection="1"/>
    <xf numFmtId="0" fontId="0" fillId="0" borderId="7" xfId="0" applyBorder="1" applyProtection="1"/>
    <xf numFmtId="0" fontId="0" fillId="0" borderId="7" xfId="0" applyFill="1" applyBorder="1" applyProtection="1"/>
    <xf numFmtId="0" fontId="0" fillId="0" borderId="7" xfId="0" applyNumberFormat="1" applyFill="1" applyBorder="1" applyProtection="1"/>
    <xf numFmtId="0" fontId="0" fillId="0" borderId="7" xfId="24" applyNumberFormat="1" applyFont="1" applyFill="1" applyBorder="1" applyProtection="1"/>
    <xf numFmtId="9" fontId="0" fillId="0" borderId="7" xfId="24" applyFont="1" applyFill="1" applyBorder="1" applyProtection="1"/>
    <xf numFmtId="0" fontId="26" fillId="0" borderId="7" xfId="0" applyFont="1" applyFill="1" applyBorder="1" applyAlignment="1">
      <alignment horizontal="left" vertical="center"/>
    </xf>
    <xf numFmtId="9" fontId="26" fillId="0" borderId="7" xfId="24" applyFont="1" applyBorder="1" applyAlignment="1">
      <alignment horizontal="left" vertical="center"/>
    </xf>
    <xf numFmtId="0" fontId="26" fillId="0" borderId="7" xfId="26" applyNumberFormat="1" applyFont="1" applyBorder="1" applyAlignment="1">
      <alignment horizontal="left" vertical="center"/>
    </xf>
    <xf numFmtId="0" fontId="0" fillId="0" borderId="7" xfId="0" applyNumberFormat="1" applyBorder="1"/>
    <xf numFmtId="9" fontId="0" fillId="0" borderId="7" xfId="24" applyFont="1" applyFill="1" applyBorder="1" applyAlignment="1">
      <alignment horizontal="left" vertical="center"/>
    </xf>
    <xf numFmtId="9" fontId="0" fillId="0" borderId="7" xfId="0" applyNumberFormat="1" applyFill="1" applyBorder="1"/>
    <xf numFmtId="9" fontId="0" fillId="0" borderId="7" xfId="24" applyFont="1" applyBorder="1"/>
    <xf numFmtId="9" fontId="0" fillId="0" borderId="7" xfId="0" applyNumberFormat="1" applyBorder="1" applyProtection="1"/>
    <xf numFmtId="0" fontId="5" fillId="0" borderId="0" xfId="0" applyFont="1" applyFill="1" applyAlignment="1">
      <alignment horizontal="left" vertical="center"/>
    </xf>
    <xf numFmtId="0" fontId="0" fillId="0" borderId="0" xfId="0" applyFill="1" applyAlignment="1">
      <alignment vertical="center"/>
    </xf>
    <xf numFmtId="0" fontId="5" fillId="0" borderId="0" xfId="0" applyFont="1" applyBorder="1" applyAlignment="1">
      <alignment horizontal="right" vertical="top"/>
    </xf>
    <xf numFmtId="1" fontId="5" fillId="0" borderId="0" xfId="0" applyNumberFormat="1" applyFont="1" applyFill="1" applyBorder="1" applyAlignment="1">
      <alignment horizontal="left" vertical="top"/>
    </xf>
    <xf numFmtId="9" fontId="5" fillId="0" borderId="0" xfId="24" applyFont="1" applyFill="1" applyBorder="1" applyAlignment="1">
      <alignment horizontal="right" vertical="top"/>
    </xf>
    <xf numFmtId="0" fontId="5" fillId="15" borderId="7" xfId="0" applyFont="1" applyFill="1" applyBorder="1" applyProtection="1"/>
    <xf numFmtId="9" fontId="4" fillId="0" borderId="7" xfId="24" applyFont="1" applyBorder="1" applyAlignment="1" applyProtection="1">
      <alignment horizontal="right" vertical="top"/>
    </xf>
    <xf numFmtId="165" fontId="5" fillId="0" borderId="0" xfId="24"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7" borderId="0" xfId="0" applyFont="1" applyFill="1" applyAlignment="1">
      <alignment horizontal="right"/>
    </xf>
    <xf numFmtId="9" fontId="5" fillId="15" borderId="7" xfId="0" applyNumberFormat="1" applyFont="1" applyFill="1" applyBorder="1"/>
    <xf numFmtId="0" fontId="5" fillId="0" borderId="0" xfId="0" applyFont="1" applyFill="1" applyBorder="1" applyAlignment="1" applyProtection="1">
      <alignment horizontal="right" vertical="center"/>
    </xf>
    <xf numFmtId="9" fontId="5" fillId="15" borderId="7" xfId="0" applyNumberFormat="1" applyFont="1" applyFill="1" applyBorder="1" applyProtection="1"/>
    <xf numFmtId="0" fontId="5" fillId="15" borderId="7" xfId="0" applyNumberFormat="1" applyFont="1" applyFill="1" applyBorder="1" applyProtection="1"/>
    <xf numFmtId="0" fontId="6" fillId="0" borderId="0" xfId="0" applyFont="1" applyProtection="1"/>
    <xf numFmtId="9" fontId="5" fillId="0" borderId="0" xfId="0" applyNumberFormat="1" applyFont="1" applyAlignment="1" applyProtection="1">
      <alignment horizontal="right"/>
    </xf>
    <xf numFmtId="0" fontId="5" fillId="0" borderId="0" xfId="0" applyNumberFormat="1" applyFont="1" applyAlignment="1" applyProtection="1">
      <alignment horizontal="left"/>
    </xf>
    <xf numFmtId="0" fontId="5" fillId="15" borderId="7" xfId="0" applyFont="1" applyFill="1" applyBorder="1" applyAlignment="1"/>
    <xf numFmtId="0" fontId="27" fillId="15" borderId="7" xfId="0" applyFont="1" applyFill="1" applyBorder="1" applyAlignment="1">
      <alignment horizontal="left"/>
    </xf>
    <xf numFmtId="9" fontId="5" fillId="15" borderId="7" xfId="0" applyNumberFormat="1" applyFont="1" applyFill="1" applyBorder="1" applyAlignment="1"/>
    <xf numFmtId="9" fontId="4" fillId="0" borderId="7" xfId="24" applyFont="1" applyFill="1" applyBorder="1"/>
    <xf numFmtId="0" fontId="5" fillId="7" borderId="0" xfId="0" applyNumberFormat="1" applyFont="1" applyFill="1" applyBorder="1" applyAlignment="1">
      <alignment horizontal="right"/>
    </xf>
    <xf numFmtId="0" fontId="0" fillId="0" borderId="7" xfId="0" applyNumberFormat="1" applyFont="1" applyBorder="1"/>
    <xf numFmtId="0" fontId="5" fillId="0" borderId="0" xfId="0" applyNumberFormat="1" applyFont="1" applyAlignment="1">
      <alignment horizontal="left"/>
    </xf>
    <xf numFmtId="0" fontId="5" fillId="0" borderId="0" xfId="0" applyFont="1" applyAlignment="1">
      <alignment horizontal="right"/>
    </xf>
    <xf numFmtId="1" fontId="0" fillId="0" borderId="0" xfId="0" applyNumberFormat="1" applyFont="1" applyFill="1" applyBorder="1"/>
    <xf numFmtId="1" fontId="5" fillId="0" borderId="0" xfId="0" applyNumberFormat="1" applyFont="1" applyFill="1" applyBorder="1" applyAlignment="1">
      <alignment horizontal="right"/>
    </xf>
    <xf numFmtId="0" fontId="5" fillId="0" borderId="0" xfId="0" applyFont="1" applyFill="1" applyAlignment="1">
      <alignment horizontal="left" vertical="top"/>
    </xf>
    <xf numFmtId="0" fontId="0" fillId="0" borderId="0" xfId="0" applyFill="1" applyAlignment="1">
      <alignment vertical="top"/>
    </xf>
    <xf numFmtId="0" fontId="5" fillId="0" borderId="0" xfId="0" applyFont="1" applyFill="1" applyAlignment="1">
      <alignment vertical="top"/>
    </xf>
    <xf numFmtId="0" fontId="5" fillId="17" borderId="7" xfId="0" applyFont="1" applyFill="1" applyBorder="1" applyAlignment="1">
      <alignment vertical="center"/>
    </xf>
    <xf numFmtId="9" fontId="0" fillId="0" borderId="7" xfId="0" applyNumberFormat="1" applyFont="1" applyBorder="1" applyAlignment="1">
      <alignment horizontal="center" vertical="center"/>
    </xf>
    <xf numFmtId="9" fontId="0" fillId="18" borderId="7" xfId="0" applyNumberFormat="1" applyFont="1" applyFill="1" applyBorder="1" applyAlignment="1">
      <alignment horizontal="center" vertical="center"/>
    </xf>
    <xf numFmtId="9" fontId="0" fillId="8" borderId="7" xfId="0" applyNumberFormat="1" applyFont="1" applyFill="1" applyBorder="1" applyAlignment="1">
      <alignment horizontal="center" vertical="center"/>
    </xf>
    <xf numFmtId="0" fontId="5" fillId="15" borderId="7" xfId="0" applyFont="1" applyFill="1" applyBorder="1" applyAlignment="1" applyProtection="1"/>
    <xf numFmtId="0" fontId="5" fillId="20" borderId="7" xfId="0" applyFont="1" applyFill="1" applyBorder="1" applyProtection="1"/>
    <xf numFmtId="0" fontId="0" fillId="20" borderId="7" xfId="0" applyFill="1" applyBorder="1" applyAlignment="1" applyProtection="1"/>
    <xf numFmtId="9" fontId="5" fillId="20" borderId="7" xfId="0" applyNumberFormat="1" applyFont="1" applyFill="1" applyBorder="1" applyProtection="1"/>
    <xf numFmtId="9" fontId="0" fillId="0" borderId="7" xfId="24" applyNumberFormat="1" applyFont="1" applyFill="1" applyBorder="1"/>
    <xf numFmtId="1" fontId="0" fillId="0" borderId="7" xfId="24" applyNumberFormat="1" applyFont="1" applyFill="1" applyBorder="1" applyProtection="1"/>
    <xf numFmtId="9" fontId="0" fillId="8" borderId="7" xfId="0" applyNumberFormat="1" applyFont="1" applyFill="1" applyBorder="1" applyAlignment="1">
      <alignment horizontal="left" vertical="center" wrapText="1"/>
    </xf>
    <xf numFmtId="0" fontId="0" fillId="0" borderId="11" xfId="0" applyFill="1" applyBorder="1"/>
    <xf numFmtId="0" fontId="0" fillId="0" borderId="9" xfId="0" applyFill="1" applyBorder="1"/>
    <xf numFmtId="0" fontId="5" fillId="15" borderId="13" xfId="0" applyFont="1" applyFill="1" applyBorder="1"/>
    <xf numFmtId="0" fontId="5" fillId="15" borderId="14" xfId="0" applyFont="1" applyFill="1" applyBorder="1"/>
    <xf numFmtId="0" fontId="5" fillId="15" borderId="15" xfId="0" applyFont="1" applyFill="1" applyBorder="1"/>
    <xf numFmtId="0" fontId="0" fillId="0" borderId="16" xfId="0" applyFill="1" applyBorder="1"/>
    <xf numFmtId="9" fontId="0" fillId="0" borderId="10" xfId="24" applyFont="1" applyFill="1" applyBorder="1"/>
    <xf numFmtId="0" fontId="0" fillId="0" borderId="8" xfId="0" applyFill="1" applyBorder="1"/>
    <xf numFmtId="9" fontId="0" fillId="0" borderId="10" xfId="0" applyNumberFormat="1" applyFill="1" applyBorder="1"/>
    <xf numFmtId="0" fontId="0" fillId="0" borderId="11" xfId="0" applyFont="1" applyFill="1" applyBorder="1"/>
    <xf numFmtId="0" fontId="0" fillId="0" borderId="16" xfId="0" applyFont="1" applyFill="1" applyBorder="1"/>
    <xf numFmtId="0" fontId="0" fillId="0" borderId="16" xfId="0" applyBorder="1"/>
    <xf numFmtId="0" fontId="0" fillId="0" borderId="11" xfId="0" applyBorder="1"/>
    <xf numFmtId="0" fontId="0" fillId="0" borderId="10" xfId="0" applyFill="1" applyBorder="1"/>
    <xf numFmtId="9" fontId="0" fillId="0" borderId="10" xfId="0" applyNumberFormat="1" applyBorder="1"/>
    <xf numFmtId="0" fontId="0" fillId="0" borderId="10" xfId="0" applyBorder="1"/>
    <xf numFmtId="0" fontId="5" fillId="15" borderId="14" xfId="0" applyFont="1" applyFill="1" applyBorder="1" applyAlignment="1">
      <alignment wrapText="1"/>
    </xf>
    <xf numFmtId="0" fontId="0" fillId="0" borderId="9" xfId="0" applyFill="1" applyBorder="1" applyProtection="1"/>
    <xf numFmtId="0" fontId="5" fillId="15" borderId="15" xfId="0" applyFont="1" applyFill="1" applyBorder="1" applyProtection="1"/>
    <xf numFmtId="9" fontId="0" fillId="0" borderId="10" xfId="24" applyNumberFormat="1" applyFont="1" applyFill="1" applyBorder="1"/>
    <xf numFmtId="0" fontId="0" fillId="0" borderId="10" xfId="0" applyFill="1" applyBorder="1" applyProtection="1"/>
    <xf numFmtId="0" fontId="0" fillId="0" borderId="11" xfId="0" applyFont="1" applyFill="1" applyBorder="1" applyAlignment="1">
      <alignment wrapText="1"/>
    </xf>
    <xf numFmtId="0" fontId="0" fillId="0" borderId="10" xfId="0" applyFont="1" applyFill="1" applyBorder="1" applyProtection="1"/>
    <xf numFmtId="0" fontId="0" fillId="0" borderId="11" xfId="0" applyFont="1" applyFill="1" applyBorder="1" applyProtection="1"/>
    <xf numFmtId="0" fontId="5" fillId="16" borderId="13" xfId="0" applyFont="1" applyFill="1" applyBorder="1" applyProtection="1"/>
    <xf numFmtId="0" fontId="5" fillId="16" borderId="14" xfId="0" applyFont="1" applyFill="1" applyBorder="1" applyAlignment="1" applyProtection="1">
      <alignment horizontal="center"/>
    </xf>
    <xf numFmtId="0" fontId="5" fillId="16" borderId="15" xfId="0" applyFont="1" applyFill="1" applyBorder="1" applyAlignment="1" applyProtection="1">
      <alignment horizontal="center"/>
    </xf>
    <xf numFmtId="0" fontId="0" fillId="0" borderId="16" xfId="0" applyFont="1" applyFill="1" applyBorder="1" applyProtection="1"/>
    <xf numFmtId="9" fontId="5" fillId="15" borderId="14" xfId="0" applyNumberFormat="1" applyFont="1" applyFill="1" applyBorder="1" applyProtection="1"/>
    <xf numFmtId="0" fontId="5" fillId="15" borderId="14" xfId="0" applyNumberFormat="1" applyFont="1" applyFill="1" applyBorder="1" applyProtection="1"/>
    <xf numFmtId="0" fontId="5" fillId="15" borderId="14" xfId="0" applyFont="1" applyFill="1" applyBorder="1" applyProtection="1"/>
    <xf numFmtId="0" fontId="0" fillId="0" borderId="10" xfId="0" applyNumberFormat="1" applyFill="1" applyBorder="1" applyProtection="1"/>
    <xf numFmtId="0" fontId="0" fillId="0" borderId="10" xfId="24" applyNumberFormat="1" applyFont="1" applyFill="1" applyBorder="1" applyProtection="1"/>
    <xf numFmtId="9" fontId="0" fillId="0" borderId="10" xfId="24" applyFont="1" applyFill="1" applyBorder="1" applyProtection="1"/>
    <xf numFmtId="0" fontId="26" fillId="0" borderId="11" xfId="0" applyFont="1" applyFill="1" applyBorder="1" applyAlignment="1">
      <alignment horizontal="left" vertical="center" wrapText="1"/>
    </xf>
    <xf numFmtId="0" fontId="26" fillId="0" borderId="11" xfId="0" applyFont="1" applyFill="1" applyBorder="1" applyAlignment="1">
      <alignment horizontal="left" vertical="center"/>
    </xf>
    <xf numFmtId="0" fontId="5" fillId="15" borderId="13" xfId="0" applyFont="1" applyFill="1" applyBorder="1" applyAlignment="1"/>
    <xf numFmtId="0" fontId="5" fillId="15" borderId="14" xfId="0" applyFont="1" applyFill="1" applyBorder="1" applyAlignment="1"/>
    <xf numFmtId="9" fontId="5" fillId="15" borderId="14" xfId="24" applyFont="1" applyFill="1" applyBorder="1" applyAlignment="1">
      <alignment horizontal="left"/>
    </xf>
    <xf numFmtId="0" fontId="5" fillId="15" borderId="14" xfId="0" applyFont="1" applyFill="1" applyBorder="1" applyAlignment="1">
      <alignment horizontal="left"/>
    </xf>
    <xf numFmtId="0" fontId="5" fillId="15" borderId="15" xfId="0" applyFont="1" applyFill="1" applyBorder="1" applyAlignment="1"/>
    <xf numFmtId="9" fontId="26" fillId="0" borderId="10" xfId="24" applyFont="1" applyBorder="1" applyAlignment="1">
      <alignment horizontal="left" vertical="center"/>
    </xf>
    <xf numFmtId="0" fontId="26" fillId="0" borderId="10" xfId="26" applyNumberFormat="1" applyFont="1" applyBorder="1" applyAlignment="1">
      <alignment horizontal="lef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8" borderId="9" xfId="0" applyNumberFormat="1" applyFill="1" applyBorder="1"/>
    <xf numFmtId="0" fontId="0" fillId="8" borderId="9" xfId="24" applyNumberFormat="1" applyFont="1" applyFill="1" applyBorder="1"/>
    <xf numFmtId="0" fontId="27" fillId="15" borderId="13" xfId="0" applyFont="1" applyFill="1" applyBorder="1" applyAlignment="1">
      <alignment horizontal="left"/>
    </xf>
    <xf numFmtId="9" fontId="5" fillId="15" borderId="14" xfId="0" applyNumberFormat="1" applyFont="1" applyFill="1" applyBorder="1" applyAlignment="1"/>
    <xf numFmtId="9" fontId="5" fillId="15" borderId="15" xfId="0" applyNumberFormat="1" applyFont="1" applyFill="1" applyBorder="1" applyAlignment="1"/>
    <xf numFmtId="0" fontId="0" fillId="0" borderId="11" xfId="0" applyFill="1" applyBorder="1" applyAlignment="1">
      <alignment wrapText="1"/>
    </xf>
    <xf numFmtId="0" fontId="27" fillId="16" borderId="13" xfId="0" applyFont="1" applyFill="1" applyBorder="1" applyAlignment="1">
      <alignment horizontal="left"/>
    </xf>
    <xf numFmtId="0" fontId="0" fillId="0" borderId="9" xfId="0" applyNumberFormat="1" applyFont="1" applyFill="1" applyBorder="1" applyAlignment="1">
      <alignment horizontal="left"/>
    </xf>
    <xf numFmtId="0" fontId="26" fillId="0" borderId="9" xfId="0" applyNumberFormat="1" applyFont="1" applyFill="1" applyBorder="1" applyAlignment="1">
      <alignment horizontal="left" vertical="center"/>
    </xf>
    <xf numFmtId="0" fontId="26" fillId="0" borderId="16" xfId="0" applyFont="1" applyFill="1" applyBorder="1" applyAlignment="1">
      <alignment horizontal="left" vertical="center"/>
    </xf>
    <xf numFmtId="9" fontId="0" fillId="0" borderId="10" xfId="24" applyFont="1" applyFill="1" applyBorder="1" applyAlignment="1">
      <alignment horizontal="left" vertical="center"/>
    </xf>
    <xf numFmtId="0" fontId="26" fillId="0" borderId="8" xfId="0" applyNumberFormat="1" applyFont="1" applyFill="1" applyBorder="1" applyAlignment="1">
      <alignment horizontal="left" vertical="center"/>
    </xf>
    <xf numFmtId="0" fontId="31" fillId="15" borderId="13" xfId="0" applyFont="1" applyFill="1" applyBorder="1" applyAlignment="1">
      <alignment horizontal="left"/>
    </xf>
    <xf numFmtId="1" fontId="0" fillId="0" borderId="9" xfId="0" applyNumberFormat="1" applyFont="1" applyFill="1" applyBorder="1"/>
    <xf numFmtId="1" fontId="0" fillId="0" borderId="8" xfId="0" applyNumberFormat="1" applyFont="1" applyFill="1" applyBorder="1"/>
    <xf numFmtId="0" fontId="29" fillId="0" borderId="11" xfId="0" applyFont="1" applyFill="1" applyBorder="1" applyAlignment="1">
      <alignment horizontal="left" vertical="center" wrapText="1" indent="1"/>
    </xf>
    <xf numFmtId="0" fontId="29" fillId="0" borderId="11" xfId="0" applyFont="1" applyFill="1" applyBorder="1" applyAlignment="1">
      <alignment horizontal="left" vertical="center" indent="1"/>
    </xf>
    <xf numFmtId="0" fontId="0" fillId="0" borderId="10" xfId="0" applyNumberFormat="1" applyFont="1" applyFill="1" applyBorder="1"/>
    <xf numFmtId="0" fontId="30" fillId="0" borderId="11" xfId="0" applyFont="1" applyFill="1" applyBorder="1"/>
    <xf numFmtId="0" fontId="30" fillId="0" borderId="16" xfId="0" applyFont="1" applyFill="1" applyBorder="1"/>
    <xf numFmtId="0" fontId="0" fillId="0" borderId="10" xfId="0" applyNumberFormat="1" applyBorder="1"/>
    <xf numFmtId="9" fontId="0" fillId="0" borderId="10" xfId="24" applyFont="1" applyBorder="1"/>
    <xf numFmtId="0" fontId="0" fillId="0" borderId="11" xfId="0" applyFont="1" applyBorder="1" applyAlignment="1">
      <alignment horizontal="left" vertical="top"/>
    </xf>
    <xf numFmtId="0" fontId="0" fillId="0" borderId="16" xfId="0" applyFont="1" applyBorder="1" applyAlignment="1">
      <alignment horizontal="left" vertical="top"/>
    </xf>
    <xf numFmtId="14" fontId="30" fillId="0" borderId="7" xfId="0" applyNumberFormat="1" applyFont="1" applyFill="1" applyBorder="1" applyAlignment="1">
      <alignment horizontal="center" vertical="center"/>
    </xf>
    <xf numFmtId="14" fontId="30" fillId="18" borderId="7" xfId="0" applyNumberFormat="1" applyFont="1" applyFill="1" applyBorder="1" applyAlignment="1">
      <alignment horizontal="center" vertical="center"/>
    </xf>
    <xf numFmtId="1" fontId="30" fillId="0" borderId="7" xfId="0" applyNumberFormat="1" applyFont="1" applyFill="1" applyBorder="1" applyAlignment="1">
      <alignment horizontal="center" vertical="center"/>
    </xf>
    <xf numFmtId="1" fontId="30" fillId="18" borderId="7" xfId="0" applyNumberFormat="1" applyFont="1" applyFill="1" applyBorder="1" applyAlignment="1">
      <alignment horizontal="center" vertical="center"/>
    </xf>
    <xf numFmtId="1" fontId="30" fillId="0" borderId="7" xfId="0" applyNumberFormat="1" applyFont="1" applyBorder="1" applyAlignment="1">
      <alignment horizontal="center" vertical="center"/>
    </xf>
    <xf numFmtId="0" fontId="0" fillId="21" borderId="7" xfId="0" applyFont="1" applyFill="1" applyBorder="1"/>
    <xf numFmtId="0" fontId="0" fillId="0" borderId="7" xfId="0" applyFont="1" applyBorder="1"/>
    <xf numFmtId="0" fontId="0" fillId="0" borderId="15" xfId="0" applyFill="1" applyBorder="1"/>
    <xf numFmtId="9" fontId="5" fillId="16" borderId="14" xfId="0" applyNumberFormat="1" applyFont="1" applyFill="1" applyBorder="1"/>
    <xf numFmtId="0" fontId="0" fillId="16" borderId="18" xfId="0" applyFill="1" applyBorder="1"/>
    <xf numFmtId="0" fontId="5" fillId="16" borderId="7" xfId="0" applyFont="1" applyFill="1" applyBorder="1"/>
    <xf numFmtId="0" fontId="33" fillId="15" borderId="14" xfId="0" applyFont="1" applyFill="1" applyBorder="1"/>
    <xf numFmtId="0" fontId="5" fillId="16" borderId="18" xfId="0" applyFont="1" applyFill="1" applyBorder="1" applyAlignment="1" applyProtection="1">
      <alignment horizontal="center"/>
    </xf>
    <xf numFmtId="9" fontId="0" fillId="18" borderId="7" xfId="0" applyNumberFormat="1" applyFont="1" applyFill="1" applyBorder="1" applyAlignment="1">
      <alignment horizontal="left" vertical="center" wrapText="1"/>
    </xf>
    <xf numFmtId="0" fontId="30" fillId="0" borderId="7" xfId="0" applyFont="1" applyFill="1" applyBorder="1" applyAlignment="1" applyProtection="1">
      <alignment wrapText="1"/>
    </xf>
    <xf numFmtId="0" fontId="30" fillId="0" borderId="7" xfId="0" applyFont="1" applyBorder="1" applyProtection="1"/>
    <xf numFmtId="0" fontId="34" fillId="0" borderId="0" xfId="0" applyFont="1" applyAlignment="1">
      <alignment vertical="center"/>
    </xf>
    <xf numFmtId="0" fontId="0" fillId="21" borderId="9" xfId="0" applyFont="1" applyFill="1" applyBorder="1"/>
    <xf numFmtId="0" fontId="0" fillId="0" borderId="9" xfId="0" applyFont="1" applyBorder="1"/>
    <xf numFmtId="0" fontId="0" fillId="0" borderId="0" xfId="0" applyFill="1" applyBorder="1" applyProtection="1"/>
    <xf numFmtId="0" fontId="0" fillId="0" borderId="0" xfId="0" applyBorder="1" applyProtection="1"/>
    <xf numFmtId="0" fontId="5" fillId="0" borderId="7" xfId="0" applyFont="1" applyFill="1" applyBorder="1" applyAlignment="1">
      <alignment horizontal="left"/>
    </xf>
    <xf numFmtId="0" fontId="5" fillId="17" borderId="7" xfId="0" applyFont="1" applyFill="1" applyBorder="1" applyAlignment="1">
      <alignment vertical="center" wrapText="1"/>
    </xf>
    <xf numFmtId="0" fontId="0" fillId="20" borderId="7" xfId="0" applyNumberFormat="1" applyFill="1" applyBorder="1" applyProtection="1"/>
    <xf numFmtId="0" fontId="5" fillId="0" borderId="7" xfId="0" applyFont="1" applyFill="1" applyBorder="1" applyProtection="1"/>
    <xf numFmtId="0" fontId="29" fillId="0" borderId="0" xfId="0" applyFont="1" applyFill="1" applyAlignment="1">
      <alignment horizontal="left" vertical="center" indent="1"/>
    </xf>
    <xf numFmtId="0" fontId="0" fillId="0" borderId="0" xfId="0" applyAlignment="1">
      <alignment horizontal="left" vertical="center"/>
    </xf>
    <xf numFmtId="0" fontId="5" fillId="0" borderId="9" xfId="0" applyFont="1" applyFill="1" applyBorder="1"/>
    <xf numFmtId="9" fontId="0" fillId="0" borderId="7" xfId="24" applyFont="1" applyFill="1" applyBorder="1" applyAlignment="1">
      <alignment vertical="center"/>
    </xf>
    <xf numFmtId="0" fontId="0" fillId="0" borderId="9" xfId="24" applyNumberFormat="1" applyFont="1" applyFill="1" applyBorder="1" applyAlignment="1">
      <alignment vertical="center"/>
    </xf>
    <xf numFmtId="0" fontId="0" fillId="0" borderId="11" xfId="0" applyFont="1" applyFill="1" applyBorder="1" applyAlignment="1">
      <alignment vertical="center"/>
    </xf>
    <xf numFmtId="0" fontId="0" fillId="0" borderId="16" xfId="0" applyFont="1" applyFill="1" applyBorder="1" applyAlignment="1">
      <alignment vertical="center"/>
    </xf>
    <xf numFmtId="9" fontId="0" fillId="0" borderId="10" xfId="24" applyFont="1" applyFill="1" applyBorder="1" applyAlignment="1">
      <alignment vertical="center"/>
    </xf>
    <xf numFmtId="0" fontId="5" fillId="7" borderId="0" xfId="24" applyNumberFormat="1" applyFont="1" applyFill="1" applyAlignment="1">
      <alignment horizontal="right" vertical="center"/>
    </xf>
    <xf numFmtId="0" fontId="5" fillId="7" borderId="0" xfId="0" applyFont="1" applyFill="1" applyBorder="1" applyAlignment="1">
      <alignment vertical="center"/>
    </xf>
    <xf numFmtId="0" fontId="0" fillId="0" borderId="7" xfId="0" applyFont="1" applyFill="1" applyBorder="1" applyAlignment="1">
      <alignment horizontal="left" vertical="center" wrapText="1"/>
    </xf>
    <xf numFmtId="0" fontId="0" fillId="18" borderId="7" xfId="0" applyFont="1" applyFill="1" applyBorder="1" applyAlignment="1">
      <alignment horizontal="left" vertical="center" wrapText="1"/>
    </xf>
    <xf numFmtId="0" fontId="5" fillId="0" borderId="7" xfId="0" applyFont="1" applyFill="1" applyBorder="1"/>
    <xf numFmtId="0" fontId="0" fillId="0" borderId="0" xfId="0" applyFill="1" applyAlignment="1">
      <alignment horizontal="right"/>
    </xf>
    <xf numFmtId="0" fontId="14" fillId="8" borderId="6" xfId="0" applyFont="1" applyFill="1" applyBorder="1" applyAlignment="1">
      <alignment horizontal="right" vertical="center"/>
    </xf>
    <xf numFmtId="0" fontId="8" fillId="8" borderId="19" xfId="0" applyFont="1" applyFill="1" applyBorder="1" applyAlignment="1">
      <alignment vertical="center" wrapText="1"/>
    </xf>
    <xf numFmtId="0" fontId="0" fillId="0" borderId="19" xfId="0" applyFill="1" applyBorder="1"/>
    <xf numFmtId="0" fontId="28" fillId="0" borderId="0" xfId="0" applyFont="1" applyAlignment="1">
      <alignment horizontal="left" vertical="center" indent="4"/>
    </xf>
    <xf numFmtId="0" fontId="0" fillId="0" borderId="0" xfId="0" applyAlignment="1">
      <alignment vertical="center"/>
    </xf>
    <xf numFmtId="0" fontId="5" fillId="17" borderId="7" xfId="0" applyFont="1" applyFill="1" applyBorder="1" applyAlignment="1">
      <alignment horizontal="center" vertical="center"/>
    </xf>
    <xf numFmtId="0" fontId="0" fillId="0" borderId="0" xfId="0" applyFill="1" applyBorder="1" applyAlignment="1"/>
    <xf numFmtId="0" fontId="36" fillId="0" borderId="0" xfId="0" applyFont="1" applyFill="1"/>
    <xf numFmtId="0" fontId="5" fillId="0" borderId="0" xfId="0" applyFont="1" applyBorder="1" applyAlignment="1">
      <alignment horizontal="right"/>
    </xf>
    <xf numFmtId="0" fontId="0" fillId="0" borderId="0" xfId="0" applyFill="1" applyBorder="1" applyAlignment="1">
      <alignment horizontal="left"/>
    </xf>
    <xf numFmtId="0" fontId="5" fillId="0" borderId="7" xfId="0" applyFont="1" applyBorder="1"/>
    <xf numFmtId="0" fontId="0" fillId="0" borderId="15" xfId="0" applyFont="1" applyFill="1" applyBorder="1"/>
    <xf numFmtId="0" fontId="0" fillId="0" borderId="9" xfId="0" applyFont="1" applyFill="1" applyBorder="1"/>
    <xf numFmtId="0" fontId="0" fillId="0" borderId="7" xfId="0" applyFill="1" applyBorder="1" applyAlignment="1">
      <alignment horizontal="left"/>
    </xf>
    <xf numFmtId="1" fontId="0" fillId="0" borderId="0" xfId="0" applyNumberFormat="1" applyFont="1" applyFill="1" applyAlignment="1">
      <alignment horizontal="left" vertical="top"/>
    </xf>
    <xf numFmtId="0" fontId="30" fillId="0" borderId="7" xfId="0" applyFont="1" applyBorder="1"/>
    <xf numFmtId="9" fontId="30" fillId="0" borderId="7" xfId="24" applyFont="1" applyFill="1" applyBorder="1"/>
    <xf numFmtId="0" fontId="30" fillId="0" borderId="7" xfId="0" applyFont="1" applyFill="1" applyBorder="1"/>
    <xf numFmtId="0" fontId="6" fillId="0" borderId="0" xfId="0" applyFont="1" applyFill="1" applyBorder="1"/>
    <xf numFmtId="0" fontId="35" fillId="0" borderId="0" xfId="0" applyFont="1" applyFill="1" applyAlignment="1">
      <alignment horizontal="left"/>
    </xf>
    <xf numFmtId="0" fontId="35" fillId="0" borderId="0" xfId="0" applyFont="1" applyFill="1"/>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Border="1" applyAlignment="1">
      <alignment horizontal="right"/>
    </xf>
    <xf numFmtId="0" fontId="0" fillId="0" borderId="0" xfId="0" applyFont="1" applyFill="1" applyAlignment="1">
      <alignment horizontal="right" vertical="top"/>
    </xf>
    <xf numFmtId="0" fontId="0" fillId="0" borderId="0" xfId="0" applyFont="1" applyBorder="1" applyAlignment="1">
      <alignment horizontal="left" vertical="top"/>
    </xf>
    <xf numFmtId="9" fontId="5" fillId="0" borderId="0" xfId="24" applyFont="1" applyFill="1" applyAlignment="1">
      <alignment horizontal="right" vertical="top"/>
    </xf>
    <xf numFmtId="9" fontId="5" fillId="7" borderId="0" xfId="24" applyFont="1" applyFill="1" applyBorder="1" applyAlignment="1">
      <alignment horizontal="right"/>
    </xf>
    <xf numFmtId="0" fontId="30" fillId="0" borderId="7" xfId="0" applyNumberFormat="1" applyFont="1" applyFill="1" applyBorder="1" applyProtection="1"/>
    <xf numFmtId="0" fontId="39" fillId="0" borderId="0" xfId="0" applyNumberFormat="1" applyFont="1" applyFill="1" applyBorder="1" applyProtection="1"/>
    <xf numFmtId="0" fontId="36" fillId="0" borderId="0" xfId="0" applyFont="1" applyFill="1" applyProtection="1"/>
    <xf numFmtId="0" fontId="5" fillId="7" borderId="0" xfId="0" applyFont="1" applyFill="1" applyAlignment="1">
      <alignment horizontal="right" vertical="top"/>
    </xf>
    <xf numFmtId="0" fontId="5" fillId="7" borderId="0" xfId="0" applyFont="1" applyFill="1" applyAlignment="1">
      <alignment vertical="top"/>
    </xf>
    <xf numFmtId="0" fontId="0" fillId="21" borderId="8" xfId="0" applyFont="1" applyFill="1" applyBorder="1"/>
    <xf numFmtId="0" fontId="5" fillId="7" borderId="9" xfId="0" applyFont="1" applyFill="1" applyBorder="1"/>
    <xf numFmtId="0" fontId="0" fillId="0" borderId="13" xfId="0" applyFill="1" applyBorder="1"/>
    <xf numFmtId="0" fontId="0" fillId="0" borderId="14" xfId="0" applyFill="1" applyBorder="1"/>
    <xf numFmtId="0" fontId="0" fillId="0" borderId="0" xfId="0" applyAlignment="1">
      <alignment horizontal="left"/>
    </xf>
    <xf numFmtId="0" fontId="0" fillId="0" borderId="0" xfId="0" applyAlignment="1">
      <alignment horizontal="right"/>
    </xf>
    <xf numFmtId="0" fontId="0" fillId="0" borderId="0" xfId="0" applyAlignment="1">
      <alignment horizontal="right" vertical="center"/>
    </xf>
    <xf numFmtId="9" fontId="0" fillId="0" borderId="7" xfId="24" applyFont="1" applyBorder="1" applyAlignment="1">
      <alignment horizontal="center" vertical="center"/>
    </xf>
    <xf numFmtId="9" fontId="0" fillId="18" borderId="7" xfId="24" applyFont="1" applyFill="1" applyBorder="1" applyAlignment="1">
      <alignment horizontal="center" vertical="center"/>
    </xf>
    <xf numFmtId="0" fontId="0" fillId="0" borderId="0" xfId="0" applyAlignment="1">
      <alignment horizontal="right" vertical="top"/>
    </xf>
    <xf numFmtId="0" fontId="0" fillId="0" borderId="0" xfId="0" applyAlignment="1">
      <alignment horizontal="left" vertical="top"/>
    </xf>
    <xf numFmtId="0" fontId="0" fillId="23" borderId="7" xfId="0" applyFont="1" applyFill="1" applyBorder="1" applyAlignment="1">
      <alignment vertical="center"/>
    </xf>
    <xf numFmtId="9" fontId="0" fillId="23" borderId="7" xfId="24" applyNumberFormat="1" applyFont="1" applyFill="1" applyBorder="1" applyAlignment="1">
      <alignment horizontal="center" vertical="center"/>
    </xf>
    <xf numFmtId="0" fontId="0" fillId="22" borderId="7" xfId="0" applyFont="1" applyFill="1" applyBorder="1" applyAlignment="1">
      <alignment vertical="center"/>
    </xf>
    <xf numFmtId="9" fontId="0" fillId="22" borderId="7" xfId="24" applyNumberFormat="1" applyFont="1" applyFill="1" applyBorder="1" applyAlignment="1">
      <alignment horizontal="center" vertical="center"/>
    </xf>
    <xf numFmtId="1" fontId="0" fillId="0" borderId="0" xfId="0" applyNumberFormat="1" applyFill="1" applyAlignment="1">
      <alignment horizontal="left"/>
    </xf>
    <xf numFmtId="0" fontId="32" fillId="0" borderId="0" xfId="0" applyFont="1" applyAlignment="1">
      <alignment vertical="center" wrapText="1"/>
    </xf>
    <xf numFmtId="0" fontId="0" fillId="0" borderId="0" xfId="0" applyFill="1" applyAlignment="1">
      <alignment horizontal="right" vertical="center"/>
    </xf>
    <xf numFmtId="0" fontId="0" fillId="0" borderId="9" xfId="0" applyFont="1" applyBorder="1" applyAlignment="1">
      <alignment horizontal="left" vertical="center"/>
    </xf>
    <xf numFmtId="0" fontId="0" fillId="0" borderId="0" xfId="0" applyFont="1"/>
    <xf numFmtId="0" fontId="0" fillId="8" borderId="8" xfId="0" applyNumberFormat="1" applyFill="1" applyBorder="1"/>
    <xf numFmtId="0" fontId="0" fillId="0" borderId="11" xfId="0" applyFill="1" applyBorder="1" applyProtection="1"/>
    <xf numFmtId="0" fontId="0" fillId="0" borderId="11" xfId="0" applyBorder="1" applyProtection="1"/>
    <xf numFmtId="0" fontId="0" fillId="0" borderId="9" xfId="24" applyNumberFormat="1" applyFont="1" applyFill="1" applyBorder="1" applyProtection="1"/>
    <xf numFmtId="0" fontId="0" fillId="0" borderId="13" xfId="0" applyFill="1" applyBorder="1" applyProtection="1"/>
    <xf numFmtId="0" fontId="0" fillId="0" borderId="15" xfId="24" applyNumberFormat="1" applyFont="1" applyFill="1" applyBorder="1" applyProtection="1"/>
    <xf numFmtId="0" fontId="0" fillId="0" borderId="16" xfId="0" applyFill="1" applyBorder="1" applyProtection="1"/>
    <xf numFmtId="0" fontId="0" fillId="0" borderId="8" xfId="24" applyNumberFormat="1" applyFont="1" applyFill="1" applyBorder="1" applyProtection="1"/>
    <xf numFmtId="0" fontId="38" fillId="0" borderId="0" xfId="0" applyFont="1" applyAlignment="1">
      <alignment vertical="top" wrapText="1"/>
    </xf>
    <xf numFmtId="0" fontId="0" fillId="0" borderId="0" xfId="0" applyFill="1" applyAlignment="1">
      <alignment horizontal="left" vertical="center"/>
    </xf>
    <xf numFmtId="1" fontId="0" fillId="0" borderId="0" xfId="0" applyNumberFormat="1" applyFill="1" applyAlignment="1">
      <alignment horizontal="left" vertical="center"/>
    </xf>
    <xf numFmtId="0" fontId="0" fillId="0" borderId="16" xfId="0" applyFill="1" applyBorder="1" applyAlignment="1">
      <alignment wrapText="1"/>
    </xf>
    <xf numFmtId="0" fontId="5" fillId="0" borderId="0" xfId="0" applyFont="1" applyFill="1" applyBorder="1" applyAlignment="1">
      <alignment horizontal="left" vertical="center" wrapText="1"/>
    </xf>
    <xf numFmtId="1" fontId="0" fillId="0" borderId="0" xfId="0" applyNumberFormat="1" applyAlignment="1">
      <alignment horizontal="left" vertical="center"/>
    </xf>
    <xf numFmtId="166" fontId="0" fillId="0" borderId="7" xfId="24" applyNumberFormat="1" applyFont="1" applyFill="1" applyBorder="1"/>
    <xf numFmtId="0" fontId="0" fillId="0" borderId="0" xfId="0" applyFont="1" applyFill="1" applyAlignment="1">
      <alignment vertical="top"/>
    </xf>
    <xf numFmtId="0" fontId="0" fillId="0" borderId="0" xfId="0" applyFont="1" applyAlignment="1">
      <alignment horizontal="right" vertical="center"/>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Alignment="1">
      <alignment horizontal="right" vertical="top"/>
    </xf>
    <xf numFmtId="0" fontId="0" fillId="0" borderId="0" xfId="0" applyFont="1" applyAlignment="1">
      <alignment horizontal="left" vertical="top"/>
    </xf>
    <xf numFmtId="0" fontId="0" fillId="0" borderId="0" xfId="0" applyFont="1" applyAlignment="1">
      <alignment vertical="center" wrapText="1"/>
    </xf>
    <xf numFmtId="9" fontId="0" fillId="0" borderId="7" xfId="0" applyNumberFormat="1" applyFont="1" applyFill="1" applyBorder="1" applyAlignment="1">
      <alignment horizontal="center" vertical="center"/>
    </xf>
    <xf numFmtId="0" fontId="0" fillId="0" borderId="0" xfId="0" applyFont="1" applyFill="1" applyAlignment="1">
      <alignment horizontal="left" vertical="center"/>
    </xf>
    <xf numFmtId="0" fontId="5" fillId="15" borderId="20" xfId="0" applyFont="1" applyFill="1" applyBorder="1" applyAlignment="1"/>
    <xf numFmtId="9" fontId="0" fillId="0" borderId="7" xfId="24" applyNumberFormat="1" applyFont="1" applyFill="1" applyBorder="1" applyProtection="1"/>
    <xf numFmtId="0" fontId="0" fillId="0" borderId="0" xfId="0" applyFont="1" applyAlignment="1" applyProtection="1">
      <alignment horizontal="right" vertical="top" wrapText="1"/>
    </xf>
    <xf numFmtId="1" fontId="0" fillId="0" borderId="0" xfId="0" applyNumberFormat="1" applyFont="1" applyAlignment="1" applyProtection="1">
      <alignment horizontal="left" vertical="top"/>
    </xf>
    <xf numFmtId="0" fontId="0" fillId="0" borderId="0" xfId="0" applyFont="1" applyFill="1" applyAlignment="1" applyProtection="1">
      <alignment horizontal="right"/>
    </xf>
    <xf numFmtId="0" fontId="0" fillId="0" borderId="0" xfId="0" applyFont="1" applyFill="1" applyAlignment="1" applyProtection="1">
      <alignment horizontal="left"/>
    </xf>
    <xf numFmtId="9" fontId="0" fillId="0" borderId="7" xfId="24" applyFont="1" applyFill="1" applyBorder="1" applyAlignment="1" applyProtection="1">
      <alignment horizontal="left" vertical="center"/>
    </xf>
    <xf numFmtId="9" fontId="0" fillId="0" borderId="7" xfId="24" applyFont="1" applyFill="1" applyBorder="1" applyAlignment="1" applyProtection="1">
      <alignment horizontal="center" vertical="center"/>
    </xf>
    <xf numFmtId="9" fontId="0" fillId="18" borderId="7" xfId="24" applyFont="1" applyFill="1" applyBorder="1" applyAlignment="1" applyProtection="1">
      <alignment horizontal="left" vertical="center"/>
    </xf>
    <xf numFmtId="9" fontId="0" fillId="18" borderId="7" xfId="24" applyFont="1" applyFill="1" applyBorder="1" applyAlignment="1" applyProtection="1">
      <alignment horizontal="center" vertical="center"/>
    </xf>
    <xf numFmtId="0" fontId="0" fillId="0" borderId="9" xfId="0" applyNumberFormat="1" applyFont="1" applyBorder="1"/>
    <xf numFmtId="0" fontId="5" fillId="16" borderId="13" xfId="0" applyFont="1" applyFill="1" applyBorder="1"/>
    <xf numFmtId="0" fontId="5" fillId="16" borderId="14" xfId="0" applyFont="1" applyFill="1" applyBorder="1"/>
    <xf numFmtId="0" fontId="5" fillId="16" borderId="15" xfId="0" applyFont="1" applyFill="1" applyBorder="1"/>
    <xf numFmtId="0" fontId="0" fillId="0" borderId="8" xfId="0" applyNumberFormat="1" applyFont="1" applyBorder="1"/>
    <xf numFmtId="166" fontId="0" fillId="0" borderId="7" xfId="24" applyNumberFormat="1" applyFont="1" applyBorder="1"/>
    <xf numFmtId="166" fontId="0" fillId="0" borderId="0" xfId="24" applyNumberFormat="1" applyFont="1" applyFill="1"/>
    <xf numFmtId="0" fontId="0" fillId="0" borderId="0" xfId="0" applyFill="1" applyAlignment="1">
      <alignment horizontal="left"/>
    </xf>
    <xf numFmtId="0" fontId="9" fillId="10" borderId="0" xfId="20" applyBorder="1" applyProtection="1">
      <alignment horizontal="center" vertical="center"/>
      <protection locked="0"/>
    </xf>
    <xf numFmtId="9" fontId="4" fillId="0" borderId="0" xfId="24" applyFont="1" applyBorder="1" applyAlignment="1" applyProtection="1">
      <alignment horizontal="right" vertical="top"/>
    </xf>
    <xf numFmtId="0" fontId="38" fillId="0" borderId="0" xfId="0" applyFont="1" applyFill="1" applyAlignment="1" applyProtection="1">
      <alignment vertical="top" wrapText="1"/>
    </xf>
    <xf numFmtId="0" fontId="38" fillId="0" borderId="21" xfId="0" applyFont="1" applyFill="1" applyBorder="1" applyAlignment="1" applyProtection="1">
      <alignment vertical="top" wrapText="1"/>
    </xf>
    <xf numFmtId="1" fontId="0" fillId="0" borderId="0" xfId="0" applyNumberFormat="1" applyAlignment="1">
      <alignment horizontal="left"/>
    </xf>
    <xf numFmtId="9" fontId="0" fillId="0" borderId="7" xfId="24" applyNumberFormat="1" applyFont="1" applyFill="1" applyBorder="1" applyAlignment="1">
      <alignment horizontal="left" vertical="center"/>
    </xf>
    <xf numFmtId="9" fontId="0" fillId="0" borderId="7" xfId="24" applyNumberFormat="1" applyFont="1" applyBorder="1" applyAlignment="1">
      <alignment horizontal="center" vertical="center"/>
    </xf>
    <xf numFmtId="0" fontId="0" fillId="0" borderId="7" xfId="0" applyBorder="1" applyAlignment="1">
      <alignment vertical="center"/>
    </xf>
    <xf numFmtId="9" fontId="0" fillId="0" borderId="7" xfId="0" applyNumberFormat="1" applyBorder="1" applyAlignment="1">
      <alignment horizontal="center" vertical="center"/>
    </xf>
    <xf numFmtId="0" fontId="0" fillId="0" borderId="0" xfId="0" applyFill="1" applyAlignment="1">
      <alignment horizontal="right" vertical="top"/>
    </xf>
    <xf numFmtId="0" fontId="0" fillId="0" borderId="0" xfId="0" applyFill="1" applyAlignment="1">
      <alignment horizontal="left" vertical="top"/>
    </xf>
    <xf numFmtId="9" fontId="40" fillId="0" borderId="0" xfId="0" applyNumberFormat="1" applyFont="1" applyAlignment="1"/>
    <xf numFmtId="0" fontId="0" fillId="0" borderId="0" xfId="0" applyFill="1" applyAlignment="1">
      <alignment wrapText="1"/>
    </xf>
    <xf numFmtId="0" fontId="29"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9" fontId="45" fillId="0" borderId="10" xfId="24" applyFont="1" applyFill="1" applyBorder="1" applyAlignment="1">
      <alignment horizontal="right" vertical="center"/>
    </xf>
    <xf numFmtId="0" fontId="0" fillId="0" borderId="0" xfId="0" applyBorder="1" applyAlignment="1">
      <alignment horizontal="right" vertical="top"/>
    </xf>
    <xf numFmtId="1" fontId="0" fillId="0" borderId="0" xfId="0" applyNumberFormat="1" applyFill="1" applyBorder="1" applyAlignment="1">
      <alignment horizontal="left" vertical="top"/>
    </xf>
    <xf numFmtId="0" fontId="39" fillId="0" borderId="0" xfId="0" applyFont="1" applyFill="1" applyBorder="1" applyAlignment="1"/>
    <xf numFmtId="9" fontId="19" fillId="24" borderId="7" xfId="0" applyNumberFormat="1" applyFont="1" applyFill="1" applyBorder="1" applyAlignment="1">
      <alignment horizontal="center" vertical="center"/>
    </xf>
    <xf numFmtId="0" fontId="37" fillId="16" borderId="15" xfId="0" applyFont="1" applyFill="1" applyBorder="1"/>
    <xf numFmtId="0" fontId="37" fillId="16" borderId="14" xfId="0" applyFont="1" applyFill="1" applyBorder="1"/>
    <xf numFmtId="0" fontId="37" fillId="16" borderId="13" xfId="0" applyFont="1" applyFill="1" applyBorder="1"/>
    <xf numFmtId="1" fontId="0" fillId="0" borderId="0" xfId="0" applyNumberFormat="1" applyFont="1" applyFill="1" applyAlignment="1" applyProtection="1">
      <alignment horizontal="left" vertical="center"/>
    </xf>
    <xf numFmtId="1" fontId="0" fillId="0" borderId="0" xfId="0" applyNumberFormat="1" applyFont="1" applyAlignment="1">
      <alignment horizontal="left" vertical="center"/>
    </xf>
    <xf numFmtId="0" fontId="0" fillId="0" borderId="0" xfId="0" applyFont="1" applyAlignment="1">
      <alignment horizontal="left" vertical="center"/>
    </xf>
    <xf numFmtId="0" fontId="0" fillId="0" borderId="0" xfId="0" applyFill="1" applyAlignment="1" applyProtection="1">
      <alignment vertical="center"/>
    </xf>
    <xf numFmtId="0" fontId="0" fillId="0" borderId="0" xfId="0" applyAlignment="1" applyProtection="1">
      <alignment vertical="center"/>
    </xf>
    <xf numFmtId="0" fontId="43" fillId="0" borderId="0" xfId="0" applyFont="1" applyAlignment="1">
      <alignment horizontal="left" vertical="center" wrapText="1"/>
    </xf>
    <xf numFmtId="0" fontId="0" fillId="0" borderId="16" xfId="0" applyFont="1" applyBorder="1"/>
    <xf numFmtId="9" fontId="42" fillId="0" borderId="0" xfId="0" applyNumberFormat="1" applyFont="1" applyAlignment="1">
      <alignment vertical="top" wrapText="1"/>
    </xf>
    <xf numFmtId="1" fontId="0" fillId="0" borderId="0" xfId="0" applyNumberFormat="1" applyAlignment="1">
      <alignment horizontal="left" vertical="top"/>
    </xf>
    <xf numFmtId="0" fontId="37" fillId="20" borderId="13" xfId="0" applyFont="1" applyFill="1" applyBorder="1"/>
    <xf numFmtId="0" fontId="37" fillId="20" borderId="14" xfId="0" applyFont="1" applyFill="1" applyBorder="1"/>
    <xf numFmtId="0" fontId="37" fillId="20" borderId="15" xfId="0" applyFont="1" applyFill="1" applyBorder="1"/>
    <xf numFmtId="0" fontId="9" fillId="10" borderId="0" xfId="20" applyBorder="1" applyProtection="1">
      <alignment horizontal="center" vertical="center"/>
      <protection locked="0"/>
    </xf>
    <xf numFmtId="9" fontId="0" fillId="18" borderId="7" xfId="0" applyNumberFormat="1" applyFill="1" applyBorder="1" applyAlignment="1">
      <alignment horizontal="center" vertical="center"/>
    </xf>
    <xf numFmtId="0" fontId="5" fillId="24" borderId="14" xfId="0" applyFont="1" applyFill="1" applyBorder="1"/>
    <xf numFmtId="0" fontId="0" fillId="7" borderId="8" xfId="0" applyNumberFormat="1" applyFont="1" applyFill="1" applyBorder="1"/>
    <xf numFmtId="9" fontId="0" fillId="0" borderId="0" xfId="24" applyFont="1" applyFill="1"/>
    <xf numFmtId="0" fontId="8" fillId="8" borderId="0" xfId="0" applyFont="1" applyFill="1" applyBorder="1" applyAlignment="1">
      <alignment vertical="center" wrapText="1"/>
    </xf>
    <xf numFmtId="0" fontId="8" fillId="8" borderId="0" xfId="0" applyFont="1" applyFill="1" applyBorder="1" applyAlignment="1" applyProtection="1">
      <alignment vertical="center" wrapText="1"/>
    </xf>
    <xf numFmtId="0" fontId="0" fillId="0" borderId="0" xfId="0" applyFill="1" applyBorder="1" applyAlignment="1">
      <alignment vertical="center"/>
    </xf>
    <xf numFmtId="0" fontId="0" fillId="0" borderId="22" xfId="0" applyFill="1" applyBorder="1"/>
    <xf numFmtId="0" fontId="24" fillId="0" borderId="22" xfId="17" applyFont="1" applyFill="1" applyBorder="1" applyAlignment="1" applyProtection="1"/>
    <xf numFmtId="0" fontId="24" fillId="0" borderId="22" xfId="17" applyFont="1" applyFill="1" applyBorder="1" applyAlignment="1" applyProtection="1">
      <alignment vertical="center"/>
    </xf>
    <xf numFmtId="0" fontId="24" fillId="0" borderId="22" xfId="17" applyFont="1" applyBorder="1" applyAlignment="1" applyProtection="1"/>
    <xf numFmtId="0" fontId="0" fillId="0" borderId="22" xfId="0" applyBorder="1"/>
    <xf numFmtId="0" fontId="0" fillId="0" borderId="22" xfId="0" applyFill="1" applyBorder="1" applyAlignment="1"/>
    <xf numFmtId="0" fontId="25" fillId="0" borderId="22" xfId="17" applyFont="1" applyFill="1" applyBorder="1" applyAlignment="1" applyProtection="1"/>
    <xf numFmtId="0" fontId="21" fillId="0" borderId="22" xfId="17" applyBorder="1" applyAlignment="1" applyProtection="1"/>
    <xf numFmtId="0" fontId="0" fillId="0" borderId="22" xfId="0" applyFill="1" applyBorder="1" applyProtection="1"/>
    <xf numFmtId="0" fontId="0" fillId="0" borderId="22" xfId="0" applyBorder="1" applyProtection="1"/>
    <xf numFmtId="0" fontId="0" fillId="0" borderId="22" xfId="0" applyFill="1" applyBorder="1" applyAlignment="1">
      <alignment vertical="center"/>
    </xf>
    <xf numFmtId="0" fontId="0" fillId="0" borderId="0" xfId="0" applyFont="1" applyFill="1" applyAlignment="1">
      <alignment horizontal="left" vertical="top"/>
    </xf>
    <xf numFmtId="0" fontId="5" fillId="17" borderId="7" xfId="0" applyFont="1" applyFill="1" applyBorder="1" applyAlignment="1">
      <alignment horizontal="left" vertical="center" wrapText="1"/>
    </xf>
    <xf numFmtId="0" fontId="5" fillId="17" borderId="7" xfId="0" applyFont="1" applyFill="1" applyBorder="1" applyAlignment="1">
      <alignment horizontal="center" vertical="center"/>
    </xf>
    <xf numFmtId="0" fontId="0" fillId="0" borderId="7" xfId="0" applyBorder="1" applyAlignment="1">
      <alignment vertical="center"/>
    </xf>
    <xf numFmtId="0" fontId="0" fillId="0" borderId="0" xfId="0" applyAlignment="1">
      <alignment horizontal="left" vertical="center"/>
    </xf>
    <xf numFmtId="0" fontId="0" fillId="18" borderId="7" xfId="0" applyFill="1"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9" fontId="42" fillId="0" borderId="0" xfId="0" applyNumberFormat="1" applyFont="1" applyAlignment="1">
      <alignment horizontal="left" vertical="center" wrapText="1"/>
    </xf>
    <xf numFmtId="166" fontId="0" fillId="0" borderId="7" xfId="0" applyNumberFormat="1" applyFill="1" applyBorder="1" applyAlignment="1">
      <alignment horizontal="center" vertical="center"/>
    </xf>
    <xf numFmtId="9" fontId="0" fillId="0" borderId="10" xfId="24" applyNumberFormat="1" applyFont="1" applyBorder="1"/>
    <xf numFmtId="0" fontId="0" fillId="0" borderId="17" xfId="0" applyFill="1" applyBorder="1"/>
    <xf numFmtId="0" fontId="0" fillId="0" borderId="11" xfId="0" applyFont="1" applyFill="1" applyBorder="1" applyAlignment="1">
      <alignment vertical="center" wrapText="1"/>
    </xf>
    <xf numFmtId="0" fontId="29" fillId="0" borderId="16" xfId="0" applyFont="1" applyFill="1" applyBorder="1" applyAlignment="1">
      <alignment horizontal="left" vertical="center" indent="1"/>
    </xf>
    <xf numFmtId="0" fontId="0" fillId="18" borderId="7" xfId="0" applyFont="1" applyFill="1" applyBorder="1" applyAlignment="1">
      <alignment horizontal="left" vertical="center"/>
    </xf>
    <xf numFmtId="0" fontId="0" fillId="0" borderId="7" xfId="0" applyFont="1" applyFill="1" applyBorder="1" applyAlignment="1">
      <alignment horizontal="left" vertical="center"/>
    </xf>
    <xf numFmtId="9" fontId="0" fillId="0" borderId="7" xfId="0" applyNumberFormat="1" applyFill="1" applyBorder="1" applyAlignment="1">
      <alignment vertical="center"/>
    </xf>
    <xf numFmtId="9" fontId="0" fillId="18" borderId="7" xfId="0" applyNumberFormat="1" applyFill="1" applyBorder="1" applyAlignment="1">
      <alignment vertical="center"/>
    </xf>
    <xf numFmtId="166" fontId="0" fillId="18" borderId="7" xfId="0" applyNumberFormat="1" applyFill="1" applyBorder="1" applyAlignment="1">
      <alignment vertical="center"/>
    </xf>
    <xf numFmtId="0" fontId="0" fillId="0" borderId="0" xfId="0" applyNumberFormat="1" applyFill="1" applyAlignment="1">
      <alignment horizontal="left" vertical="center"/>
    </xf>
    <xf numFmtId="0" fontId="13" fillId="4" borderId="5" xfId="0" applyFont="1" applyFill="1" applyBorder="1" applyAlignment="1">
      <alignment horizontal="center" vertical="center"/>
    </xf>
    <xf numFmtId="0" fontId="7" fillId="17" borderId="9" xfId="0" applyFont="1" applyFill="1" applyBorder="1" applyAlignment="1">
      <alignment horizontal="left" vertical="center"/>
    </xf>
    <xf numFmtId="0" fontId="7" fillId="17" borderId="11" xfId="0" applyFont="1" applyFill="1" applyBorder="1" applyAlignment="1">
      <alignment horizontal="left" vertical="center"/>
    </xf>
    <xf numFmtId="0" fontId="38" fillId="0" borderId="0" xfId="0" applyFont="1" applyAlignment="1">
      <alignment horizontal="left" vertical="top" wrapText="1"/>
    </xf>
    <xf numFmtId="0" fontId="32" fillId="0" borderId="0" xfId="0" applyFont="1" applyAlignment="1">
      <alignment horizontal="left" vertical="center" wrapText="1"/>
    </xf>
    <xf numFmtId="9" fontId="40" fillId="0" borderId="0" xfId="0" applyNumberFormat="1" applyFont="1" applyAlignment="1">
      <alignment horizontal="left" vertical="top"/>
    </xf>
    <xf numFmtId="9" fontId="42" fillId="0" borderId="0" xfId="0" applyNumberFormat="1" applyFont="1" applyAlignment="1">
      <alignment horizontal="left" vertical="center" wrapText="1"/>
    </xf>
    <xf numFmtId="0" fontId="7" fillId="0" borderId="0" xfId="0" applyFont="1" applyAlignment="1">
      <alignment horizontal="left" vertical="center"/>
    </xf>
    <xf numFmtId="0" fontId="13" fillId="4" borderId="5" xfId="0" applyFont="1" applyFill="1" applyBorder="1" applyAlignment="1" applyProtection="1">
      <alignment horizontal="center" vertical="center"/>
    </xf>
    <xf numFmtId="0" fontId="5" fillId="17" borderId="9" xfId="0" applyFont="1" applyFill="1" applyBorder="1" applyAlignment="1">
      <alignment horizontal="left" vertical="center" wrapText="1"/>
    </xf>
    <xf numFmtId="0" fontId="5" fillId="17" borderId="11" xfId="0" applyFont="1" applyFill="1" applyBorder="1" applyAlignment="1">
      <alignment horizontal="left" vertical="center" wrapText="1"/>
    </xf>
    <xf numFmtId="0" fontId="5" fillId="17" borderId="7" xfId="0" applyFont="1" applyFill="1" applyBorder="1" applyAlignment="1" applyProtection="1">
      <alignment horizontal="left" vertical="center" wrapText="1"/>
    </xf>
    <xf numFmtId="0" fontId="38" fillId="0" borderId="0" xfId="0" applyFont="1" applyFill="1" applyAlignment="1" applyProtection="1">
      <alignment horizontal="left" vertical="top" wrapText="1"/>
    </xf>
    <xf numFmtId="0" fontId="38" fillId="0" borderId="21" xfId="0" applyFont="1" applyFill="1" applyBorder="1" applyAlignment="1" applyProtection="1">
      <alignment horizontal="left" vertical="top" wrapText="1"/>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0" fillId="18" borderId="7" xfId="0" applyFont="1" applyFill="1" applyBorder="1" applyAlignment="1">
      <alignment horizontal="left" vertical="center"/>
    </xf>
    <xf numFmtId="0" fontId="0" fillId="0" borderId="7" xfId="0" applyFont="1" applyFill="1" applyBorder="1" applyAlignment="1">
      <alignment horizontal="left" vertical="center"/>
    </xf>
    <xf numFmtId="0" fontId="5" fillId="19" borderId="7" xfId="0" applyFont="1" applyFill="1" applyBorder="1" applyAlignment="1">
      <alignment horizontal="left" vertical="center" wrapText="1"/>
    </xf>
    <xf numFmtId="0" fontId="0" fillId="18" borderId="9" xfId="0" applyFont="1" applyFill="1" applyBorder="1" applyAlignment="1">
      <alignment horizontal="left" vertical="center"/>
    </xf>
    <xf numFmtId="0" fontId="0" fillId="18" borderId="17" xfId="0" applyFont="1" applyFill="1" applyBorder="1" applyAlignment="1">
      <alignment horizontal="left" vertical="center"/>
    </xf>
    <xf numFmtId="0" fontId="0" fillId="18" borderId="11" xfId="0" applyFont="1" applyFill="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center"/>
    </xf>
    <xf numFmtId="0" fontId="0" fillId="0" borderId="11" xfId="0" applyFont="1" applyBorder="1" applyAlignment="1">
      <alignment horizontal="left" vertical="center"/>
    </xf>
    <xf numFmtId="9" fontId="40" fillId="0" borderId="0" xfId="0" applyNumberFormat="1" applyFont="1" applyFill="1" applyAlignment="1">
      <alignment horizontal="right" vertical="center"/>
    </xf>
    <xf numFmtId="0" fontId="32" fillId="0" borderId="7" xfId="0" applyFont="1" applyBorder="1" applyAlignment="1">
      <alignment horizontal="left" vertical="top" wrapText="1"/>
    </xf>
    <xf numFmtId="0" fontId="32" fillId="0" borderId="7" xfId="0" applyFont="1" applyBorder="1" applyAlignment="1">
      <alignment horizontal="left" vertical="center" wrapText="1"/>
    </xf>
    <xf numFmtId="0" fontId="41"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Alignment="1">
      <alignment horizontal="left" wrapText="1"/>
    </xf>
    <xf numFmtId="0" fontId="5" fillId="19" borderId="7" xfId="0" applyFont="1" applyFill="1" applyBorder="1" applyAlignment="1">
      <alignment horizontal="left" vertical="center"/>
    </xf>
    <xf numFmtId="0" fontId="32" fillId="0" borderId="9" xfId="0" applyFont="1" applyBorder="1" applyAlignment="1">
      <alignment horizontal="left" vertical="center" wrapText="1"/>
    </xf>
    <xf numFmtId="0" fontId="32" fillId="0" borderId="17" xfId="0" applyFont="1" applyBorder="1" applyAlignment="1">
      <alignment horizontal="left" vertical="center" wrapText="1"/>
    </xf>
    <xf numFmtId="0" fontId="32" fillId="0" borderId="11" xfId="0" applyFont="1" applyBorder="1" applyAlignment="1">
      <alignment horizontal="left" vertical="center" wrapText="1"/>
    </xf>
    <xf numFmtId="9" fontId="43" fillId="0" borderId="0" xfId="0" applyNumberFormat="1" applyFont="1" applyAlignment="1">
      <alignment horizontal="left" wrapText="1"/>
    </xf>
    <xf numFmtId="0" fontId="9" fillId="10" borderId="0" xfId="20" applyBorder="1" applyProtection="1">
      <alignment horizontal="center" vertical="center"/>
      <protection locked="0"/>
    </xf>
    <xf numFmtId="9" fontId="40" fillId="0" borderId="0" xfId="0" applyNumberFormat="1" applyFont="1" applyAlignment="1">
      <alignment horizontal="center" vertical="center"/>
    </xf>
    <xf numFmtId="9" fontId="40" fillId="0" borderId="0" xfId="0" applyNumberFormat="1" applyFont="1" applyFill="1" applyAlignment="1">
      <alignment horizontal="center"/>
    </xf>
    <xf numFmtId="0" fontId="5" fillId="16" borderId="18" xfId="0" applyFont="1" applyFill="1" applyBorder="1" applyAlignment="1">
      <alignment horizontal="center"/>
    </xf>
    <xf numFmtId="9" fontId="40" fillId="0" borderId="0" xfId="0" applyNumberFormat="1" applyFont="1" applyFill="1" applyAlignment="1">
      <alignment horizontal="center" vertical="center"/>
    </xf>
    <xf numFmtId="0" fontId="0" fillId="0" borderId="0" xfId="0" applyAlignment="1">
      <alignment horizontal="left" vertical="center"/>
    </xf>
    <xf numFmtId="0" fontId="29" fillId="0" borderId="0" xfId="0" applyFont="1" applyAlignment="1">
      <alignment horizontal="left" vertical="center" wrapText="1"/>
    </xf>
    <xf numFmtId="3" fontId="30" fillId="0" borderId="7" xfId="0" applyNumberFormat="1" applyFont="1" applyFill="1" applyBorder="1" applyAlignment="1">
      <alignment horizontal="center" vertical="center"/>
    </xf>
    <xf numFmtId="3" fontId="30" fillId="18" borderId="7" xfId="0" applyNumberFormat="1" applyFont="1" applyFill="1" applyBorder="1" applyAlignment="1">
      <alignment horizontal="center" vertical="center"/>
    </xf>
    <xf numFmtId="3" fontId="19" fillId="24" borderId="7" xfId="0" applyNumberFormat="1" applyFont="1" applyFill="1" applyBorder="1" applyAlignment="1">
      <alignment horizontal="center" vertical="center"/>
    </xf>
    <xf numFmtId="0" fontId="32" fillId="18" borderId="7" xfId="0" applyFont="1" applyFill="1" applyBorder="1" applyAlignment="1">
      <alignment horizontal="left" vertical="center" wrapText="1"/>
    </xf>
  </cellXfs>
  <cellStyles count="33">
    <cellStyle name="Bad" xfId="7" builtinId="27" customBuiltin="1"/>
    <cellStyle name="Button 1" xfId="21" xr:uid="{00000000-0005-0000-0000-000001000000}"/>
    <cellStyle name="Button 2" xfId="19" xr:uid="{00000000-0005-0000-0000-000002000000}"/>
    <cellStyle name="Button 3" xfId="22" xr:uid="{00000000-0005-0000-0000-000003000000}"/>
    <cellStyle name="Button 4" xfId="20" xr:uid="{00000000-0005-0000-0000-000004000000}"/>
    <cellStyle name="Calculation" xfId="11" builtinId="22" customBuiltin="1"/>
    <cellStyle name="Check Cell" xfId="13" builtinId="23" customBuiltin="1"/>
    <cellStyle name="Explanatory Text" xfId="16" builtinId="53" customBuiltin="1"/>
    <cellStyle name="Followed Hyperlink" xfId="18"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ghlight" xfId="23" xr:uid="{00000000-0005-0000-0000-00000E000000}"/>
    <cellStyle name="Hyperlink" xfId="17" builtinId="8" customBuiltin="1"/>
    <cellStyle name="Input" xfId="9" builtinId="20" customBuiltin="1"/>
    <cellStyle name="Linked Cell" xfId="12" builtinId="24" customBuiltin="1"/>
    <cellStyle name="Neutral" xfId="8" builtinId="28" customBuiltin="1"/>
    <cellStyle name="Normal" xfId="0" builtinId="0" customBuiltin="1"/>
    <cellStyle name="Normal 2" xfId="25" xr:uid="{00000000-0005-0000-0000-000014000000}"/>
    <cellStyle name="Normal 3" xfId="28" xr:uid="{00000000-0005-0000-0000-000015000000}"/>
    <cellStyle name="Normal 3 2" xfId="31" xr:uid="{00000000-0005-0000-0000-000016000000}"/>
    <cellStyle name="Normal 4" xfId="29" xr:uid="{00000000-0005-0000-0000-000017000000}"/>
    <cellStyle name="Normal 4 2" xfId="32" xr:uid="{00000000-0005-0000-0000-000018000000}"/>
    <cellStyle name="Normal 5" xfId="30" xr:uid="{00000000-0005-0000-0000-000019000000}"/>
    <cellStyle name="Normal_perp behavior" xfId="26" xr:uid="{00000000-0005-0000-0000-00001A000000}"/>
    <cellStyle name="Note" xfId="15" builtinId="10" customBuiltin="1"/>
    <cellStyle name="Output" xfId="10" builtinId="21" customBuiltin="1"/>
    <cellStyle name="Percent" xfId="24" builtinId="5"/>
    <cellStyle name="Style 1" xfId="27" xr:uid="{00000000-0005-0000-0000-00001E000000}"/>
    <cellStyle name="Title" xfId="1" builtinId="15" customBuiltin="1"/>
    <cellStyle name="Warning Text" xfId="14" builtinId="11" customBuiltin="1"/>
  </cellStyles>
  <dxfs count="379">
    <dxf>
      <font>
        <b val="0"/>
        <i val="0"/>
        <strike val="0"/>
        <condense val="0"/>
        <extend val="0"/>
        <outline val="0"/>
        <shadow val="0"/>
        <u val="none"/>
        <vertAlign val="baseline"/>
        <sz val="9"/>
        <color theme="1"/>
        <name val="Verdana"/>
        <scheme val="minor"/>
      </font>
      <numFmt numFmtId="0" formatCode="Genera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9"/>
        <color theme="1"/>
        <name val="Verdana"/>
        <scheme val="minor"/>
      </font>
      <fill>
        <patternFill patternType="solid">
          <fgColor indexed="64"/>
          <bgColor theme="9"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rgb="FF4F5861"/>
        <name val="Verdana"/>
        <scheme val="minor"/>
      </font>
      <fill>
        <patternFill patternType="none">
          <fgColor indexed="64"/>
          <bgColor indexed="65"/>
        </patternFill>
      </fill>
      <alignment horizontal="left" vertical="center"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numFmt numFmtId="1"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numFmt numFmtId="0" formatCode="General"/>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9"/>
        <color theme="7"/>
        <name val="Verdana"/>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val="0"/>
        <i val="0"/>
        <strike val="0"/>
        <condense val="0"/>
        <extend val="0"/>
        <outline val="0"/>
        <shadow val="0"/>
        <u val="none"/>
        <vertAlign val="baseline"/>
        <sz val="9"/>
        <color theme="1"/>
        <name val="Verdana"/>
        <family val="2"/>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Verdana"/>
        <family val="2"/>
        <scheme val="minor"/>
      </font>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style="thin">
          <color indexed="64"/>
        </top>
        <bottom/>
        <vertical/>
        <horizontal/>
      </border>
    </dxf>
    <dxf>
      <border outline="0">
        <bottom style="thin">
          <color indexed="64"/>
        </bottom>
      </border>
    </dxf>
    <dxf>
      <numFmt numFmtId="0" formatCode="General"/>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7"/>
        <name val="Verdana"/>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Verdana"/>
        <scheme val="minor"/>
      </font>
      <numFmt numFmtId="0" formatCode="General"/>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numFmt numFmtId="0" formatCode="General"/>
      <fill>
        <patternFill patternType="solid">
          <fgColor indexed="64"/>
          <bgColor theme="8" tint="0.79998168889431442"/>
        </patternFill>
      </fill>
      <border diagonalUp="0" diagonalDown="0" outline="0">
        <left style="thin">
          <color indexed="64"/>
        </left>
        <right style="thin">
          <color indexed="64"/>
        </right>
        <top/>
        <bottom/>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3" formatCode="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protection locked="1"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Verdana"/>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fill>
        <patternFill patternType="solid">
          <fgColor indexed="64"/>
          <bgColor rgb="FFFFFF00"/>
        </patternFill>
      </fill>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auto="1"/>
        <name val="Verdana"/>
        <scheme val="minor"/>
      </font>
    </dxf>
    <dxf>
      <border outline="0">
        <bottom style="thin">
          <color indexed="64"/>
        </bottom>
      </border>
    </dxf>
    <dxf>
      <font>
        <strike val="0"/>
        <outline val="0"/>
        <shadow val="0"/>
        <u val="none"/>
        <vertAlign val="baseline"/>
        <sz val="9"/>
        <color auto="1"/>
        <name val="Verdana"/>
        <scheme val="minor"/>
      </font>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rgb="FF00B0F0"/>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9"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Verdana"/>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Verdana"/>
        <family val="2"/>
        <scheme val="minor"/>
      </font>
      <fill>
        <patternFill patternType="none">
          <fgColor indexed="64"/>
          <bgColor indexed="65"/>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9"/>
        <color theme="1"/>
        <name val="Verdana"/>
        <family val="2"/>
        <scheme val="minor"/>
      </font>
      <fill>
        <patternFill patternType="solid">
          <fgColor indexed="64"/>
          <bgColor theme="8"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Verdana"/>
        <family val="2"/>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ont>
        <b val="0"/>
      </font>
      <fill>
        <patternFill patternType="none">
          <fgColor indexed="64"/>
          <bgColor indexed="65"/>
        </patternFill>
      </fill>
      <border diagonalUp="0" diagonalDown="0" outline="0">
        <left style="thin">
          <color indexed="64"/>
        </left>
        <right/>
        <top style="thin">
          <color indexed="64"/>
        </top>
        <bottom style="thin">
          <color indexed="64"/>
        </bottom>
      </border>
    </dxf>
    <dxf>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Verdana"/>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Verdana"/>
        <scheme val="minor"/>
      </font>
      <fill>
        <patternFill patternType="solid">
          <fgColor indexed="64"/>
          <bgColor theme="8" tint="0.79998168889431442"/>
        </patternFill>
      </fill>
      <border diagonalUp="0" diagonalDown="0" outline="0">
        <left style="thin">
          <color indexed="64"/>
        </left>
        <right style="thin">
          <color indexed="64"/>
        </right>
        <top/>
        <bottom/>
      </border>
    </dxf>
  </dxfs>
  <tableStyles count="0" defaultTableStyle="TableStyleLight16" defaultPivotStyle="PivotStyleLight16"/>
  <colors>
    <mruColors>
      <color rgb="FFFCC7D0"/>
      <color rgb="FFC3D997"/>
      <color rgb="FF6F912B"/>
      <color rgb="FF7FA732"/>
      <color rgb="FFFF66CC"/>
      <color rgb="FFCC3399"/>
      <color rgb="FFCF0A2C"/>
      <color rgb="FFDEC4C4"/>
      <color rgb="FFD5801D"/>
      <color rgb="FFF8CA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b="1"/>
            </a:pPr>
            <a:r>
              <a:rPr lang="en-US" sz="1000" b="1"/>
              <a:t>Class Standing</a:t>
            </a:r>
          </a:p>
        </c:rich>
      </c:tx>
      <c:overlay val="0"/>
    </c:title>
    <c:autoTitleDeleted val="0"/>
    <c:plotArea>
      <c:layout/>
      <c:pieChart>
        <c:varyColors val="1"/>
        <c:ser>
          <c:idx val="0"/>
          <c:order val="0"/>
          <c:tx>
            <c:strRef>
              <c:f>Demos!$V$2</c:f>
              <c:strCache>
                <c:ptCount val="1"/>
                <c:pt idx="0">
                  <c:v>Percent</c:v>
                </c:pt>
              </c:strCache>
            </c:strRef>
          </c:tx>
          <c:dLbls>
            <c:dLbl>
              <c:idx val="0"/>
              <c:tx>
                <c:rich>
                  <a:bodyPr/>
                  <a:lstStyle/>
                  <a:p>
                    <a:fld id="{DFE5CA8E-9504-4A65-B52C-1EBAD4E3B1EE}" type="VALUE">
                      <a:rPr lang="en-US">
                        <a:solidFill>
                          <a:schemeClr val="bg1"/>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0C5-49AA-9B56-59CEE082C3F6}"/>
                </c:ext>
              </c:extLst>
            </c:dLbl>
            <c:dLbl>
              <c:idx val="1"/>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10C5-49AA-9B56-59CEE082C3F6}"/>
                </c:ext>
              </c:extLst>
            </c:dLbl>
            <c:dLbl>
              <c:idx val="2"/>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10C5-49AA-9B56-59CEE082C3F6}"/>
                </c:ext>
              </c:extLst>
            </c:dLbl>
            <c:dLbl>
              <c:idx val="3"/>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10C5-49AA-9B56-59CEE082C3F6}"/>
                </c:ext>
              </c:extLst>
            </c:dLbl>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Demos!$U$3:$U$8</c:f>
              <c:strCache>
                <c:ptCount val="6"/>
                <c:pt idx="0">
                  <c:v>First year student</c:v>
                </c:pt>
                <c:pt idx="1">
                  <c:v>Second year student</c:v>
                </c:pt>
                <c:pt idx="2">
                  <c:v>Third year student</c:v>
                </c:pt>
                <c:pt idx="3">
                  <c:v>Fourth year student</c:v>
                </c:pt>
                <c:pt idx="4">
                  <c:v>Fifth year (or higher) student</c:v>
                </c:pt>
                <c:pt idx="5">
                  <c:v>Graduate or professional student</c:v>
                </c:pt>
              </c:strCache>
            </c:strRef>
          </c:cat>
          <c:val>
            <c:numRef>
              <c:f>Demos!$V$3:$V$8</c:f>
              <c:numCache>
                <c:formatCode>0%</c:formatCode>
                <c:ptCount val="6"/>
                <c:pt idx="0">
                  <c:v>0.22315950920245398</c:v>
                </c:pt>
                <c:pt idx="1">
                  <c:v>0.14800613496932516</c:v>
                </c:pt>
                <c:pt idx="2">
                  <c:v>0.13496932515337423</c:v>
                </c:pt>
                <c:pt idx="3">
                  <c:v>0.14570552147239263</c:v>
                </c:pt>
                <c:pt idx="4">
                  <c:v>2.8374233128834355E-2</c:v>
                </c:pt>
                <c:pt idx="5">
                  <c:v>0.31978527607361962</c:v>
                </c:pt>
              </c:numCache>
            </c:numRef>
          </c:val>
          <c:extLst>
            <c:ext xmlns:c16="http://schemas.microsoft.com/office/drawing/2014/chart" uri="{C3380CC4-5D6E-409C-BE32-E72D297353CC}">
              <c16:uniqueId val="{00000004-10C5-49AA-9B56-59CEE082C3F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927570298214816"/>
          <c:y val="0.23036176727909011"/>
          <c:w val="0.36667804711505636"/>
          <c:h val="0.65554167185505996"/>
        </c:manualLayout>
      </c:layout>
      <c:overlay val="0"/>
      <c:txPr>
        <a:bodyPr/>
        <a:lstStyle/>
        <a:p>
          <a:pPr>
            <a:defRPr sz="800"/>
          </a:pPr>
          <a:endParaRPr lang="en-US"/>
        </a:p>
      </c:txPr>
    </c:legend>
    <c:plotVisOnly val="0"/>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Residence</a:t>
            </a:r>
          </a:p>
        </c:rich>
      </c:tx>
      <c:overlay val="0"/>
    </c:title>
    <c:autoTitleDeleted val="0"/>
    <c:plotArea>
      <c:layout/>
      <c:pieChart>
        <c:varyColors val="1"/>
        <c:ser>
          <c:idx val="0"/>
          <c:order val="0"/>
          <c:tx>
            <c:strRef>
              <c:f>Demos!$V$18</c:f>
              <c:strCache>
                <c:ptCount val="1"/>
                <c:pt idx="0">
                  <c:v>Percent</c:v>
                </c:pt>
              </c:strCache>
            </c:strRef>
          </c:tx>
          <c:dPt>
            <c:idx val="0"/>
            <c:bubble3D val="0"/>
            <c:spPr>
              <a:solidFill>
                <a:schemeClr val="bg2"/>
              </a:solidFill>
            </c:spPr>
            <c:extLst>
              <c:ext xmlns:c16="http://schemas.microsoft.com/office/drawing/2014/chart" uri="{C3380CC4-5D6E-409C-BE32-E72D297353CC}">
                <c16:uniqueId val="{00000001-ACCC-48DE-A089-EDC792DD88D1}"/>
              </c:ext>
            </c:extLst>
          </c:dPt>
          <c:dPt>
            <c:idx val="3"/>
            <c:bubble3D val="0"/>
            <c:spPr>
              <a:solidFill>
                <a:schemeClr val="accent5"/>
              </a:solidFill>
            </c:spPr>
            <c:extLst>
              <c:ext xmlns:c16="http://schemas.microsoft.com/office/drawing/2014/chart" uri="{C3380CC4-5D6E-409C-BE32-E72D297353CC}">
                <c16:uniqueId val="{00000003-ACCC-48DE-A089-EDC792DD88D1}"/>
              </c:ext>
            </c:extLst>
          </c:dPt>
          <c:dLbls>
            <c:spPr>
              <a:noFill/>
              <a:ln>
                <a:noFill/>
              </a:ln>
              <a:effectLst/>
            </c:spPr>
            <c:txPr>
              <a:bodyPr wrap="square" lIns="38100" tIns="19050" rIns="38100" bIns="19050" anchor="ctr">
                <a:spAutoFit/>
              </a:bodyPr>
              <a:lstStyle/>
              <a:p>
                <a:pPr>
                  <a:defRPr b="1"/>
                </a:pPr>
                <a:endParaRPr lang="en-US"/>
              </a:p>
            </c:tx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Demos!$U$19:$U$22</c:f>
              <c:strCache>
                <c:ptCount val="4"/>
                <c:pt idx="0">
                  <c:v>At home with family </c:v>
                </c:pt>
                <c:pt idx="1">
                  <c:v>Off-campus apartment/house</c:v>
                </c:pt>
                <c:pt idx="2">
                  <c:v>Residence hall</c:v>
                </c:pt>
                <c:pt idx="3">
                  <c:v>Other</c:v>
                </c:pt>
              </c:strCache>
            </c:strRef>
          </c:cat>
          <c:val>
            <c:numRef>
              <c:f>Demos!$V$19:$V$22</c:f>
              <c:numCache>
                <c:formatCode>0%</c:formatCode>
                <c:ptCount val="4"/>
                <c:pt idx="0">
                  <c:v>0.51417624521072802</c:v>
                </c:pt>
                <c:pt idx="1">
                  <c:v>0.34559386973180078</c:v>
                </c:pt>
                <c:pt idx="2">
                  <c:v>0.13409961685823754</c:v>
                </c:pt>
                <c:pt idx="3">
                  <c:v>6.1302681992337167E-3</c:v>
                </c:pt>
              </c:numCache>
            </c:numRef>
          </c:val>
          <c:extLst>
            <c:ext xmlns:c16="http://schemas.microsoft.com/office/drawing/2014/chart" uri="{C3380CC4-5D6E-409C-BE32-E72D297353CC}">
              <c16:uniqueId val="{00000004-ACCC-48DE-A089-EDC792DD88D1}"/>
            </c:ext>
          </c:extLst>
        </c:ser>
        <c:dLbls>
          <c:dLblPos val="bestFit"/>
          <c:showLegendKey val="0"/>
          <c:showVal val="0"/>
          <c:showCatName val="0"/>
          <c:showSerName val="0"/>
          <c:showPercent val="1"/>
          <c:showBubbleSize val="0"/>
          <c:showLeaderLines val="1"/>
        </c:dLbls>
        <c:firstSliceAng val="0"/>
      </c:pieChart>
    </c:plotArea>
    <c:legend>
      <c:legendPos val="r"/>
      <c:layout>
        <c:manualLayout>
          <c:xMode val="edge"/>
          <c:yMode val="edge"/>
          <c:x val="0.58177203508595332"/>
          <c:y val="0.19787445319335084"/>
          <c:w val="0.4023473480909226"/>
          <c:h val="0.74657011734122292"/>
        </c:manualLayout>
      </c:layout>
      <c:overlay val="0"/>
      <c:txPr>
        <a:bodyPr/>
        <a:lstStyle/>
        <a:p>
          <a:pPr>
            <a:defRPr sz="800"/>
          </a:pPr>
          <a:endParaRPr lang="en-US"/>
        </a:p>
      </c:txPr>
    </c:legend>
    <c:plotVisOnly val="0"/>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Percent of respondents who agreed/strongly agreed with the following statements:</a:t>
            </a:r>
          </a:p>
        </c:rich>
      </c:tx>
      <c:layout>
        <c:manualLayout>
          <c:xMode val="edge"/>
          <c:yMode val="edge"/>
          <c:x val="0.12575646457002124"/>
          <c:y val="8.1121087321303936E-2"/>
        </c:manualLayout>
      </c:layout>
      <c:overlay val="0"/>
    </c:title>
    <c:autoTitleDeleted val="0"/>
    <c:plotArea>
      <c:layout>
        <c:manualLayout>
          <c:layoutTarget val="inner"/>
          <c:xMode val="edge"/>
          <c:yMode val="edge"/>
          <c:x val="0.47455308720415712"/>
          <c:y val="0.21522756322730621"/>
          <c:w val="0.48526916123957126"/>
          <c:h val="0.66159899702212255"/>
        </c:manualLayout>
      </c:layout>
      <c:barChart>
        <c:barDir val="bar"/>
        <c:grouping val="clustered"/>
        <c:varyColors val="0"/>
        <c:ser>
          <c:idx val="0"/>
          <c:order val="0"/>
          <c:spPr>
            <a:solidFill>
              <a:schemeClr val="accent1"/>
            </a:solidFill>
          </c:spPr>
          <c:invertIfNegative val="0"/>
          <c:dLbls>
            <c:spPr>
              <a:noFill/>
              <a:ln>
                <a:noFill/>
              </a:ln>
              <a:effectLst/>
            </c:spPr>
            <c:txPr>
              <a:bodyPr wrap="square" lIns="38100" tIns="19050" rIns="38100" bIns="19050" anchor="ctr">
                <a:spAutoFit/>
              </a:bodyPr>
              <a:lstStyle/>
              <a:p>
                <a:pPr>
                  <a:defRPr sz="1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 CC'!$Y$4:$Y$9</c:f>
              <c:strCache>
                <c:ptCount val="6"/>
                <c:pt idx="0">
                  <c:v>I think faculty pre-judge my abilities based on my identity or background.</c:v>
                </c:pt>
                <c:pt idx="1">
                  <c:v>I think administrators are genuinely concerned about my welfare.</c:v>
                </c:pt>
                <c:pt idx="2">
                  <c:v>It is easy to find people on campus who understand me.</c:v>
                </c:pt>
                <c:pt idx="3">
                  <c:v>I think faculty are genuinely concerned about my welfare.</c:v>
                </c:pt>
                <c:pt idx="4">
                  <c:v>I feel close to people at this school.</c:v>
                </c:pt>
                <c:pt idx="5">
                  <c:v>I feel safe at this school.</c:v>
                </c:pt>
              </c:strCache>
            </c:strRef>
          </c:cat>
          <c:val>
            <c:numRef>
              <c:f>'General CC'!$Z$4:$Z$9</c:f>
              <c:numCache>
                <c:formatCode>0%</c:formatCode>
                <c:ptCount val="6"/>
                <c:pt idx="0">
                  <c:v>0.33672603901611536</c:v>
                </c:pt>
                <c:pt idx="1">
                  <c:v>0.75233248515691264</c:v>
                </c:pt>
                <c:pt idx="2">
                  <c:v>0.79915254237288136</c:v>
                </c:pt>
                <c:pt idx="3">
                  <c:v>0.81239388794567058</c:v>
                </c:pt>
                <c:pt idx="4">
                  <c:v>0.82387806943268416</c:v>
                </c:pt>
                <c:pt idx="5">
                  <c:v>0.96452702702702697</c:v>
                </c:pt>
              </c:numCache>
            </c:numRef>
          </c:val>
          <c:extLst>
            <c:ext xmlns:c16="http://schemas.microsoft.com/office/drawing/2014/chart" uri="{C3380CC4-5D6E-409C-BE32-E72D297353CC}">
              <c16:uniqueId val="{00000000-C99A-4BCB-849A-A926534C7F5B}"/>
            </c:ext>
          </c:extLst>
        </c:ser>
        <c:dLbls>
          <c:showLegendKey val="0"/>
          <c:showVal val="0"/>
          <c:showCatName val="0"/>
          <c:showSerName val="0"/>
          <c:showPercent val="0"/>
          <c:showBubbleSize val="0"/>
        </c:dLbls>
        <c:gapWidth val="48"/>
        <c:axId val="405184984"/>
        <c:axId val="405185768"/>
      </c:barChart>
      <c:catAx>
        <c:axId val="405184984"/>
        <c:scaling>
          <c:orientation val="minMax"/>
        </c:scaling>
        <c:delete val="0"/>
        <c:axPos val="l"/>
        <c:numFmt formatCode="General" sourceLinked="0"/>
        <c:majorTickMark val="none"/>
        <c:minorTickMark val="none"/>
        <c:tickLblPos val="nextTo"/>
        <c:txPr>
          <a:bodyPr rot="0" vert="horz" anchor="t" anchorCtr="0"/>
          <a:lstStyle/>
          <a:p>
            <a:pPr>
              <a:defRPr sz="900"/>
            </a:pPr>
            <a:endParaRPr lang="en-US"/>
          </a:p>
        </c:txPr>
        <c:crossAx val="405185768"/>
        <c:crosses val="autoZero"/>
        <c:auto val="0"/>
        <c:lblAlgn val="ctr"/>
        <c:lblOffset val="100"/>
        <c:noMultiLvlLbl val="0"/>
      </c:catAx>
      <c:valAx>
        <c:axId val="405185768"/>
        <c:scaling>
          <c:orientation val="minMax"/>
          <c:max val="1"/>
        </c:scaling>
        <c:delete val="0"/>
        <c:axPos val="b"/>
        <c:majorGridlines>
          <c:spPr>
            <a:ln>
              <a:solidFill>
                <a:schemeClr val="bg2"/>
              </a:solidFill>
            </a:ln>
          </c:spPr>
        </c:majorGridlines>
        <c:numFmt formatCode="0%" sourceLinked="1"/>
        <c:majorTickMark val="out"/>
        <c:minorTickMark val="none"/>
        <c:tickLblPos val="nextTo"/>
        <c:spPr>
          <a:ln>
            <a:noFill/>
          </a:ln>
        </c:spPr>
        <c:crossAx val="405184984"/>
        <c:crosses val="autoZero"/>
        <c:crossBetween val="between"/>
        <c:majorUnit val="0.2"/>
      </c:valAx>
    </c:plotArea>
    <c:plotVisOnly val="0"/>
    <c:dispBlanksAs val="gap"/>
    <c:showDLblsOverMax val="0"/>
  </c:chart>
  <c:spPr>
    <a:ln>
      <a:solidFill>
        <a:schemeClr val="tx1"/>
      </a:solidFill>
    </a:ln>
  </c:spPr>
  <c:txPr>
    <a:bodyPr/>
    <a:lstStyle/>
    <a:p>
      <a:pPr>
        <a:defRPr sz="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a:pPr>
            <a:r>
              <a:rPr lang="en-US" sz="1000"/>
              <a:t>Percent</a:t>
            </a:r>
            <a:r>
              <a:rPr lang="en-US" sz="1000" baseline="0"/>
              <a:t> of r</a:t>
            </a:r>
            <a:r>
              <a:rPr lang="en-US" sz="1000"/>
              <a:t>espondents who received prevention training</a:t>
            </a:r>
            <a:r>
              <a:rPr lang="en-US" sz="1000" baseline="0"/>
              <a:t> or information</a:t>
            </a:r>
            <a:endParaRPr lang="en-US" sz="1000"/>
          </a:p>
        </c:rich>
      </c:tx>
      <c:layout>
        <c:manualLayout>
          <c:xMode val="edge"/>
          <c:yMode val="edge"/>
          <c:x val="0.15569812334069674"/>
          <c:y val="5.415316729590515E-2"/>
        </c:manualLayout>
      </c:layout>
      <c:overlay val="0"/>
    </c:title>
    <c:autoTitleDeleted val="0"/>
    <c:plotArea>
      <c:layout>
        <c:manualLayout>
          <c:layoutTarget val="inner"/>
          <c:xMode val="edge"/>
          <c:yMode val="edge"/>
          <c:x val="0.13911960165266019"/>
          <c:y val="0.22599108330636752"/>
          <c:w val="0.50451480034651286"/>
          <c:h val="0.75127440582897065"/>
        </c:manualLayout>
      </c:layout>
      <c:doughnutChart>
        <c:varyColors val="1"/>
        <c:ser>
          <c:idx val="0"/>
          <c:order val="0"/>
          <c:dPt>
            <c:idx val="1"/>
            <c:bubble3D val="0"/>
            <c:spPr>
              <a:solidFill>
                <a:schemeClr val="tx2"/>
              </a:solidFill>
            </c:spPr>
            <c:extLst>
              <c:ext xmlns:c16="http://schemas.microsoft.com/office/drawing/2014/chart" uri="{C3380CC4-5D6E-409C-BE32-E72D297353CC}">
                <c16:uniqueId val="{00000001-DCF7-4DF2-8381-20ABD7183F19}"/>
              </c:ext>
            </c:extLst>
          </c:dPt>
          <c:dPt>
            <c:idx val="2"/>
            <c:bubble3D val="0"/>
            <c:spPr>
              <a:solidFill>
                <a:schemeClr val="accent1"/>
              </a:solidFill>
            </c:spPr>
            <c:extLst>
              <c:ext xmlns:c16="http://schemas.microsoft.com/office/drawing/2014/chart" uri="{C3380CC4-5D6E-409C-BE32-E72D297353CC}">
                <c16:uniqueId val="{00000003-DCF7-4DF2-8381-20ABD7183F19}"/>
              </c:ext>
            </c:extLst>
          </c:dPt>
          <c:dLbls>
            <c:dLbl>
              <c:idx val="2"/>
              <c:spPr/>
              <c:txPr>
                <a:bodyPr/>
                <a:lstStyle/>
                <a:p>
                  <a:pPr>
                    <a:defRPr b="1">
                      <a:solidFill>
                        <a:schemeClr val="accent4"/>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CF7-4DF2-8381-20ABD7183F19}"/>
                </c:ext>
              </c:extLst>
            </c:dLbl>
            <c:spPr>
              <a:noFill/>
              <a:ln>
                <a:noFill/>
              </a:ln>
              <a:effectLst/>
            </c:spPr>
            <c:txPr>
              <a:bodyPr/>
              <a:lstStyle/>
              <a:p>
                <a:pPr>
                  <a:defRPr b="1">
                    <a:solidFill>
                      <a:schemeClr val="bg1"/>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Prevention!$R$12:$R$14</c:f>
              <c:strCache>
                <c:ptCount val="3"/>
                <c:pt idx="0">
                  <c:v>Yes</c:v>
                </c:pt>
                <c:pt idx="1">
                  <c:v>No</c:v>
                </c:pt>
                <c:pt idx="2">
                  <c:v>I do not recall</c:v>
                </c:pt>
              </c:strCache>
            </c:strRef>
          </c:cat>
          <c:val>
            <c:numRef>
              <c:f>Prevention!$S$12:$S$14</c:f>
              <c:numCache>
                <c:formatCode>0%</c:formatCode>
                <c:ptCount val="3"/>
                <c:pt idx="0">
                  <c:v>0.59824046920821117</c:v>
                </c:pt>
                <c:pt idx="1">
                  <c:v>0.2101661779081134</c:v>
                </c:pt>
                <c:pt idx="2">
                  <c:v>0.19159335288367546</c:v>
                </c:pt>
              </c:numCache>
            </c:numRef>
          </c:val>
          <c:extLst>
            <c:ext xmlns:c16="http://schemas.microsoft.com/office/drawing/2014/chart" uri="{C3380CC4-5D6E-409C-BE32-E72D297353CC}">
              <c16:uniqueId val="{00000004-DCF7-4DF2-8381-20ABD7183F19}"/>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68592959796512509"/>
          <c:y val="0.42257469528637687"/>
          <c:w val="0.24697051713066634"/>
          <c:h val="0.32599575737964259"/>
        </c:manualLayout>
      </c:layout>
      <c:overlay val="0"/>
    </c:legend>
    <c:plotVisOnly val="0"/>
    <c:dispBlanksAs val="gap"/>
    <c:showDLblsOverMax val="0"/>
  </c:chart>
  <c:spPr>
    <a:ln>
      <a:solidFill>
        <a:schemeClr val="accent4"/>
      </a:solid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Percent of respondents who agreed/strongly agreed with the following statements:</a:t>
            </a:r>
          </a:p>
        </c:rich>
      </c:tx>
      <c:overlay val="0"/>
    </c:title>
    <c:autoTitleDeleted val="0"/>
    <c:plotArea>
      <c:layout>
        <c:manualLayout>
          <c:layoutTarget val="inner"/>
          <c:xMode val="edge"/>
          <c:yMode val="edge"/>
          <c:x val="0.47232568344294845"/>
          <c:y val="0.17416962720488993"/>
          <c:w val="0.48318190340243605"/>
          <c:h val="0.69369322249137322"/>
        </c:manualLayout>
      </c:layout>
      <c:barChart>
        <c:barDir val="bar"/>
        <c:grouping val="clustered"/>
        <c:varyColors val="0"/>
        <c:ser>
          <c:idx val="0"/>
          <c:order val="0"/>
          <c:tx>
            <c:strRef>
              <c:f>'KP Reporting'!$T$2</c:f>
              <c:strCache>
                <c:ptCount val="1"/>
                <c:pt idx="0">
                  <c:v>Percent</c:v>
                </c:pt>
              </c:strCache>
            </c:strRef>
          </c:tx>
          <c:spPr>
            <a:solidFill>
              <a:schemeClr val="bg2"/>
            </a:solidFill>
          </c:spPr>
          <c:invertIfNegative val="0"/>
          <c:dPt>
            <c:idx val="0"/>
            <c:invertIfNegative val="0"/>
            <c:bubble3D val="0"/>
            <c:extLst>
              <c:ext xmlns:c16="http://schemas.microsoft.com/office/drawing/2014/chart" uri="{C3380CC4-5D6E-409C-BE32-E72D297353CC}">
                <c16:uniqueId val="{00000000-4E59-4648-83A9-930E5F755116}"/>
              </c:ext>
            </c:extLst>
          </c:dPt>
          <c:dLbls>
            <c:dLbl>
              <c:idx val="0"/>
              <c:spPr/>
              <c:txPr>
                <a:bodyPr/>
                <a:lstStyle/>
                <a:p>
                  <a:pPr>
                    <a:defRPr b="1">
                      <a:solidFill>
                        <a:schemeClr val="tx1"/>
                      </a:solidFil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0-4E59-4648-83A9-930E5F755116}"/>
                </c:ext>
              </c:extLst>
            </c:dLbl>
            <c:spPr>
              <a:noFill/>
              <a:ln>
                <a:noFill/>
              </a:ln>
              <a:effectLst/>
            </c:spPr>
            <c:txPr>
              <a:bodyPr/>
              <a:lstStyle/>
              <a:p>
                <a:pPr>
                  <a:defRPr b="1">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'KP Reporting'!$S$3:$S$6</c:f>
              <c:strCache>
                <c:ptCount val="4"/>
                <c:pt idx="0">
                  <c:v>I understand my school's formal procedures to address complaints of sexual violence.</c:v>
                </c:pt>
                <c:pt idx="1">
                  <c:v>I know what confidential resources are available to me to report an incident of sexual violence.</c:v>
                </c:pt>
                <c:pt idx="2">
                  <c:v>If a friend or I experienced sexual violence, I would know where to go to get help.</c:v>
                </c:pt>
                <c:pt idx="3">
                  <c:v>I am confident my school would administer the formal procedures to fairly address reports of sexual violence.</c:v>
                </c:pt>
              </c:strCache>
            </c:strRef>
          </c:cat>
          <c:val>
            <c:numRef>
              <c:f>'KP Reporting'!$T$3:$T$6</c:f>
              <c:numCache>
                <c:formatCode>0%</c:formatCode>
                <c:ptCount val="4"/>
                <c:pt idx="0">
                  <c:v>0.6669950738916256</c:v>
                </c:pt>
                <c:pt idx="1">
                  <c:v>0.76035502958579881</c:v>
                </c:pt>
                <c:pt idx="2">
                  <c:v>0.80137659783677484</c:v>
                </c:pt>
                <c:pt idx="3">
                  <c:v>0.87660414610069104</c:v>
                </c:pt>
              </c:numCache>
            </c:numRef>
          </c:val>
          <c:extLst>
            <c:ext xmlns:c16="http://schemas.microsoft.com/office/drawing/2014/chart" uri="{C3380CC4-5D6E-409C-BE32-E72D297353CC}">
              <c16:uniqueId val="{00000001-4E59-4648-83A9-930E5F755116}"/>
            </c:ext>
          </c:extLst>
        </c:ser>
        <c:dLbls>
          <c:showLegendKey val="0"/>
          <c:showVal val="0"/>
          <c:showCatName val="0"/>
          <c:showSerName val="0"/>
          <c:showPercent val="0"/>
          <c:showBubbleSize val="0"/>
        </c:dLbls>
        <c:gapWidth val="75"/>
        <c:axId val="389267016"/>
        <c:axId val="389261920"/>
      </c:barChart>
      <c:catAx>
        <c:axId val="389267016"/>
        <c:scaling>
          <c:orientation val="minMax"/>
        </c:scaling>
        <c:delete val="0"/>
        <c:axPos val="l"/>
        <c:numFmt formatCode="General" sourceLinked="0"/>
        <c:majorTickMark val="none"/>
        <c:minorTickMark val="none"/>
        <c:tickLblPos val="nextTo"/>
        <c:txPr>
          <a:bodyPr anchor="ctr" anchorCtr="0"/>
          <a:lstStyle/>
          <a:p>
            <a:pPr>
              <a:defRPr sz="800"/>
            </a:pPr>
            <a:endParaRPr lang="en-US"/>
          </a:p>
        </c:txPr>
        <c:crossAx val="389261920"/>
        <c:crosses val="autoZero"/>
        <c:auto val="1"/>
        <c:lblAlgn val="l"/>
        <c:lblOffset val="100"/>
        <c:noMultiLvlLbl val="0"/>
      </c:catAx>
      <c:valAx>
        <c:axId val="389261920"/>
        <c:scaling>
          <c:orientation val="minMax"/>
        </c:scaling>
        <c:delete val="0"/>
        <c:axPos val="b"/>
        <c:majorGridlines>
          <c:spPr>
            <a:ln>
              <a:solidFill>
                <a:schemeClr val="bg2"/>
              </a:solidFill>
            </a:ln>
          </c:spPr>
        </c:majorGridlines>
        <c:numFmt formatCode="0%" sourceLinked="0"/>
        <c:majorTickMark val="none"/>
        <c:minorTickMark val="none"/>
        <c:tickLblPos val="nextTo"/>
        <c:spPr>
          <a:ln>
            <a:noFill/>
          </a:ln>
        </c:spPr>
        <c:txPr>
          <a:bodyPr/>
          <a:lstStyle/>
          <a:p>
            <a:pPr>
              <a:defRPr sz="900"/>
            </a:pPr>
            <a:endParaRPr lang="en-US"/>
          </a:p>
        </c:txPr>
        <c:crossAx val="389267016"/>
        <c:crosses val="autoZero"/>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a:t>Percent of respondents who agreed/strongly agreed with the following statement: </a:t>
            </a:r>
            <a:br>
              <a:rPr lang="en-US" sz="900"/>
            </a:br>
            <a:r>
              <a:rPr lang="en-US" sz="900" b="0" i="1"/>
              <a:t>If someone were</a:t>
            </a:r>
            <a:r>
              <a:rPr lang="en-US" sz="900" b="0" i="1" baseline="0"/>
              <a:t> to report an incident of sexual violence to a campus authority...</a:t>
            </a:r>
            <a:endParaRPr lang="en-US" sz="900" b="0" i="1"/>
          </a:p>
        </c:rich>
      </c:tx>
      <c:overlay val="0"/>
    </c:title>
    <c:autoTitleDeleted val="0"/>
    <c:plotArea>
      <c:layout>
        <c:manualLayout>
          <c:layoutTarget val="inner"/>
          <c:xMode val="edge"/>
          <c:yMode val="edge"/>
          <c:x val="0.47701654705330249"/>
          <c:y val="0.23589615310923295"/>
          <c:w val="0.48759993062898255"/>
          <c:h val="0.63188693504779336"/>
        </c:manualLayout>
      </c:layout>
      <c:barChart>
        <c:barDir val="bar"/>
        <c:grouping val="clustered"/>
        <c:varyColors val="0"/>
        <c:ser>
          <c:idx val="0"/>
          <c:order val="0"/>
          <c:spPr>
            <a:solidFill>
              <a:schemeClr val="bg2"/>
            </a:solidFill>
          </c:spPr>
          <c:invertIfNegative val="0"/>
          <c:dPt>
            <c:idx val="0"/>
            <c:invertIfNegative val="0"/>
            <c:bubble3D val="0"/>
            <c:extLst>
              <c:ext xmlns:c16="http://schemas.microsoft.com/office/drawing/2014/chart" uri="{C3380CC4-5D6E-409C-BE32-E72D297353CC}">
                <c16:uniqueId val="{00000000-FF9B-4722-BDC8-989B139D9B2D}"/>
              </c:ext>
            </c:extLst>
          </c:dPt>
          <c:dLbls>
            <c:dLbl>
              <c:idx val="0"/>
              <c:spPr/>
              <c:txPr>
                <a:bodyPr/>
                <a:lstStyle/>
                <a:p>
                  <a:pPr>
                    <a:defRPr b="1">
                      <a:solidFill>
                        <a:schemeClr val="tx1"/>
                      </a:solidFil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0-FF9B-4722-BDC8-989B139D9B2D}"/>
                </c:ext>
              </c:extLst>
            </c:dLbl>
            <c:spPr>
              <a:noFill/>
              <a:ln>
                <a:noFill/>
              </a:ln>
              <a:effectLst/>
            </c:spPr>
            <c:txPr>
              <a:bodyPr/>
              <a:lstStyle/>
              <a:p>
                <a:pPr>
                  <a:defRPr b="1">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'KP Reporting'!$N$3:$N$6</c:f>
              <c:strCache>
                <c:ptCount val="4"/>
                <c:pt idx="0">
                  <c:v>The educational achievement/career of the person making the report would suffer.</c:v>
                </c:pt>
                <c:pt idx="1">
                  <c:v>The accused or their friends would retaliate against the person making the report.</c:v>
                </c:pt>
                <c:pt idx="2">
                  <c:v>The school would take steps to protect the person making the report from retaliation.</c:v>
                </c:pt>
                <c:pt idx="3">
                  <c:v>The school would take the report seriously.</c:v>
                </c:pt>
              </c:strCache>
            </c:strRef>
          </c:cat>
          <c:val>
            <c:numRef>
              <c:f>'KP Reporting'!$O$3:$O$6</c:f>
              <c:numCache>
                <c:formatCode>0%</c:formatCode>
                <c:ptCount val="4"/>
                <c:pt idx="0">
                  <c:v>0.41386138613861384</c:v>
                </c:pt>
                <c:pt idx="1">
                  <c:v>0.51881188118811883</c:v>
                </c:pt>
                <c:pt idx="2">
                  <c:v>0.91470588235294115</c:v>
                </c:pt>
                <c:pt idx="3">
                  <c:v>0.93241919686581787</c:v>
                </c:pt>
              </c:numCache>
            </c:numRef>
          </c:val>
          <c:extLst>
            <c:ext xmlns:c16="http://schemas.microsoft.com/office/drawing/2014/chart" uri="{C3380CC4-5D6E-409C-BE32-E72D297353CC}">
              <c16:uniqueId val="{00000001-FF9B-4722-BDC8-989B139D9B2D}"/>
            </c:ext>
          </c:extLst>
        </c:ser>
        <c:dLbls>
          <c:showLegendKey val="0"/>
          <c:showVal val="0"/>
          <c:showCatName val="0"/>
          <c:showSerName val="0"/>
          <c:showPercent val="0"/>
          <c:showBubbleSize val="0"/>
        </c:dLbls>
        <c:gapWidth val="75"/>
        <c:axId val="389264272"/>
        <c:axId val="389265056"/>
      </c:barChart>
      <c:catAx>
        <c:axId val="389264272"/>
        <c:scaling>
          <c:orientation val="minMax"/>
        </c:scaling>
        <c:delete val="0"/>
        <c:axPos val="l"/>
        <c:numFmt formatCode="General" sourceLinked="0"/>
        <c:majorTickMark val="none"/>
        <c:minorTickMark val="none"/>
        <c:tickLblPos val="nextTo"/>
        <c:txPr>
          <a:bodyPr anchor="ctr" anchorCtr="0"/>
          <a:lstStyle/>
          <a:p>
            <a:pPr>
              <a:defRPr sz="800"/>
            </a:pPr>
            <a:endParaRPr lang="en-US"/>
          </a:p>
        </c:txPr>
        <c:crossAx val="389265056"/>
        <c:crosses val="autoZero"/>
        <c:auto val="1"/>
        <c:lblAlgn val="l"/>
        <c:lblOffset val="100"/>
        <c:tickLblSkip val="1"/>
        <c:noMultiLvlLbl val="0"/>
      </c:catAx>
      <c:valAx>
        <c:axId val="389265056"/>
        <c:scaling>
          <c:orientation val="minMax"/>
        </c:scaling>
        <c:delete val="0"/>
        <c:axPos val="b"/>
        <c:majorGridlines>
          <c:spPr>
            <a:ln>
              <a:solidFill>
                <a:schemeClr val="bg2"/>
              </a:solidFill>
            </a:ln>
          </c:spPr>
        </c:majorGridlines>
        <c:numFmt formatCode="0%" sourceLinked="0"/>
        <c:majorTickMark val="none"/>
        <c:minorTickMark val="none"/>
        <c:tickLblPos val="nextTo"/>
        <c:spPr>
          <a:ln>
            <a:noFill/>
          </a:ln>
        </c:spPr>
        <c:txPr>
          <a:bodyPr/>
          <a:lstStyle/>
          <a:p>
            <a:pPr>
              <a:defRPr sz="900"/>
            </a:pPr>
            <a:endParaRPr lang="en-US"/>
          </a:p>
        </c:txPr>
        <c:crossAx val="389264272"/>
        <c:crossesAt val="1"/>
        <c:crossBetween val="between"/>
        <c:majorUnit val="0.2"/>
      </c:valAx>
    </c:plotArea>
    <c:plotVisOnly val="0"/>
    <c:dispBlanksAs val="gap"/>
    <c:showDLblsOverMax val="0"/>
  </c:chart>
  <c:spPr>
    <a:ln>
      <a:solidFill>
        <a:schemeClr val="accent3"/>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000" b="0" i="0" u="none" strike="noStrike" kern="1200" spc="0" baseline="0">
                <a:solidFill>
                  <a:schemeClr val="tx1"/>
                </a:solidFill>
                <a:latin typeface="+mn-lt"/>
                <a:ea typeface="+mn-ea"/>
                <a:cs typeface="+mn-cs"/>
              </a:defRPr>
            </a:pPr>
            <a:r>
              <a:rPr lang="en-US" sz="1000" b="1">
                <a:solidFill>
                  <a:schemeClr val="tx1"/>
                </a:solidFill>
              </a:rPr>
              <a:t>Experiences with Sexual Harassment</a:t>
            </a:r>
          </a:p>
        </c:rich>
      </c:tx>
      <c:layout>
        <c:manualLayout>
          <c:xMode val="edge"/>
          <c:yMode val="edge"/>
          <c:x val="3.9796104434314146E-2"/>
          <c:y val="4.6290558576437386E-2"/>
        </c:manualLayout>
      </c:layout>
      <c:overlay val="0"/>
      <c:spPr>
        <a:noFill/>
        <a:ln>
          <a:noFill/>
        </a:ln>
        <a:effectLst/>
      </c:spPr>
      <c:txPr>
        <a:bodyPr rot="0" spcFirstLastPara="1" vertOverflow="ellipsis" vert="horz" wrap="square" anchor="ctr" anchorCtr="1"/>
        <a:lstStyle/>
        <a:p>
          <a:pPr algn="ctr">
            <a:defRPr sz="1000" b="0" i="0" u="none" strike="noStrike" kern="1200" spc="0" baseline="0">
              <a:solidFill>
                <a:schemeClr val="tx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t" anchorCtr="0">
                <a:spAutoFit/>
              </a:bodyPr>
              <a:lstStyle/>
              <a:p>
                <a:pPr>
                  <a:defRPr sz="1000" b="1"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'SV Experiences'!$T$3:$T$6</c:f>
              <c:strCache>
                <c:ptCount val="4"/>
                <c:pt idx="0">
                  <c:v>Seemed to be bribing you if you agreed to a romantic or sexual relationship</c:v>
                </c:pt>
                <c:pt idx="1">
                  <c:v>Sent offensive sexual content via email, text, or social media</c:v>
                </c:pt>
                <c:pt idx="2">
                  <c:v>Said crude sexual things to you</c:v>
                </c:pt>
                <c:pt idx="3">
                  <c:v>Made sexist remarks or jokes in your presence</c:v>
                </c:pt>
              </c:strCache>
            </c:strRef>
          </c:cat>
          <c:val>
            <c:numRef>
              <c:f>'SV Experiences'!$U$3:$U$6</c:f>
              <c:numCache>
                <c:formatCode>0%</c:formatCode>
                <c:ptCount val="4"/>
                <c:pt idx="0">
                  <c:v>4.7290640394088673E-2</c:v>
                </c:pt>
                <c:pt idx="1">
                  <c:v>9.556650246305419E-2</c:v>
                </c:pt>
                <c:pt idx="2">
                  <c:v>0.13399014778325122</c:v>
                </c:pt>
                <c:pt idx="3">
                  <c:v>0.35073891625615766</c:v>
                </c:pt>
              </c:numCache>
            </c:numRef>
          </c:val>
          <c:extLst>
            <c:ext xmlns:c16="http://schemas.microsoft.com/office/drawing/2014/chart" uri="{C3380CC4-5D6E-409C-BE32-E72D297353CC}">
              <c16:uniqueId val="{00000000-04DC-4CF5-AA98-9957065FDFF0}"/>
            </c:ext>
          </c:extLst>
        </c:ser>
        <c:dLbls>
          <c:showLegendKey val="0"/>
          <c:showVal val="0"/>
          <c:showCatName val="0"/>
          <c:showSerName val="0"/>
          <c:showPercent val="0"/>
          <c:showBubbleSize val="0"/>
        </c:dLbls>
        <c:gapWidth val="86"/>
        <c:axId val="389264664"/>
        <c:axId val="389263096"/>
      </c:barChart>
      <c:catAx>
        <c:axId val="389264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263096"/>
        <c:crosses val="autoZero"/>
        <c:auto val="1"/>
        <c:lblAlgn val="ctr"/>
        <c:lblOffset val="100"/>
        <c:noMultiLvlLbl val="0"/>
      </c:catAx>
      <c:valAx>
        <c:axId val="389263096"/>
        <c:scaling>
          <c:orientation val="minMax"/>
          <c:max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264664"/>
        <c:crosses val="autoZero"/>
        <c:crossBetween val="between"/>
        <c:majorUnit val="0.1"/>
      </c:valAx>
      <c:spPr>
        <a:noFill/>
        <a:ln>
          <a:no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Unwanted Sexual</a:t>
            </a:r>
            <a:r>
              <a:rPr lang="en-US" sz="1000" baseline="0"/>
              <a:t> Contact - Prior to College</a:t>
            </a:r>
          </a:p>
        </c:rich>
      </c:tx>
      <c:overlay val="0"/>
    </c:title>
    <c:autoTitleDeleted val="0"/>
    <c:plotArea>
      <c:layout/>
      <c:doughnutChart>
        <c:varyColors val="1"/>
        <c:ser>
          <c:idx val="0"/>
          <c:order val="0"/>
          <c:dPt>
            <c:idx val="0"/>
            <c:bubble3D val="0"/>
            <c:spPr>
              <a:solidFill>
                <a:schemeClr val="tx2"/>
              </a:solidFill>
            </c:spPr>
            <c:extLst>
              <c:ext xmlns:c16="http://schemas.microsoft.com/office/drawing/2014/chart" uri="{C3380CC4-5D6E-409C-BE32-E72D297353CC}">
                <c16:uniqueId val="{00000001-0656-4D1B-AB6C-81256C0D496A}"/>
              </c:ext>
            </c:extLst>
          </c:dPt>
          <c:dLbls>
            <c:spPr>
              <a:noFill/>
              <a:ln>
                <a:noFill/>
              </a:ln>
              <a:effectLst/>
            </c:spPr>
            <c:txPr>
              <a:bodyPr/>
              <a:lstStyle/>
              <a:p>
                <a:pPr>
                  <a:defRPr b="1">
                    <a:solidFill>
                      <a:schemeClr val="bg1"/>
                    </a:solidFil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'Prior SV'!$T$4:$T$6</c:f>
              <c:strCache>
                <c:ptCount val="3"/>
                <c:pt idx="0">
                  <c:v>Yes</c:v>
                </c:pt>
                <c:pt idx="1">
                  <c:v>No</c:v>
                </c:pt>
                <c:pt idx="2">
                  <c:v>Unsure</c:v>
                </c:pt>
              </c:strCache>
            </c:strRef>
          </c:cat>
          <c:val>
            <c:numRef>
              <c:f>'Prior SV'!$U$4:$U$6</c:f>
              <c:numCache>
                <c:formatCode>0%</c:formatCode>
                <c:ptCount val="3"/>
                <c:pt idx="0">
                  <c:v>0.15704154002026344</c:v>
                </c:pt>
                <c:pt idx="1">
                  <c:v>0.80344478216818638</c:v>
                </c:pt>
                <c:pt idx="2">
                  <c:v>3.9513677811550151E-2</c:v>
                </c:pt>
              </c:numCache>
            </c:numRef>
          </c:val>
          <c:extLst>
            <c:ext xmlns:c16="http://schemas.microsoft.com/office/drawing/2014/chart" uri="{C3380CC4-5D6E-409C-BE32-E72D297353CC}">
              <c16:uniqueId val="{00000002-0656-4D1B-AB6C-81256C0D496A}"/>
            </c:ext>
          </c:extLst>
        </c:ser>
        <c:dLbls>
          <c:showLegendKey val="0"/>
          <c:showVal val="0"/>
          <c:showCatName val="0"/>
          <c:showSerName val="0"/>
          <c:showPercent val="1"/>
          <c:showBubbleSize val="0"/>
          <c:showLeaderLines val="1"/>
        </c:dLbls>
        <c:firstSliceAng val="0"/>
        <c:holeSize val="50"/>
      </c:doughnutChart>
    </c:plotArea>
    <c:legend>
      <c:legendPos val="r"/>
      <c:overlay val="0"/>
    </c:legend>
    <c:plotVisOnly val="0"/>
    <c:dispBlanksAs val="gap"/>
    <c:showDLblsOverMax val="0"/>
  </c:chart>
  <c:spPr>
    <a:ln>
      <a:solidFill>
        <a:schemeClr val="accent3"/>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000" b="0"/>
            </a:pPr>
            <a:r>
              <a:rPr lang="en-US" sz="1000" b="1"/>
              <a:t>Percent of respondents that</a:t>
            </a:r>
            <a:r>
              <a:rPr lang="en-US" sz="1000" b="1" baseline="0"/>
              <a:t> </a:t>
            </a:r>
            <a:r>
              <a:rPr lang="en-US" sz="1000" b="1"/>
              <a:t>rated themselves</a:t>
            </a:r>
            <a:r>
              <a:rPr lang="en-US" sz="1000" b="1" baseline="0"/>
              <a:t> and their peers </a:t>
            </a:r>
            <a:r>
              <a:rPr lang="en-US" sz="1000" b="1"/>
              <a:t>as likely/very likely to engage in the following behaviors:</a:t>
            </a:r>
          </a:p>
        </c:rich>
      </c:tx>
      <c:overlay val="0"/>
    </c:title>
    <c:autoTitleDeleted val="0"/>
    <c:plotArea>
      <c:layout/>
      <c:barChart>
        <c:barDir val="bar"/>
        <c:grouping val="clustered"/>
        <c:varyColors val="0"/>
        <c:ser>
          <c:idx val="2"/>
          <c:order val="0"/>
          <c:tx>
            <c:strRef>
              <c:f>'Community Behaviors'!$W$2</c:f>
              <c:strCache>
                <c:ptCount val="1"/>
                <c:pt idx="0">
                  <c:v>Peers</c:v>
                </c:pt>
              </c:strCache>
            </c:strRef>
          </c:tx>
          <c:spPr>
            <a:solidFill>
              <a:schemeClr val="accent6"/>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'Community Behaviors'!$T$3:$T$6</c:f>
              <c:strCache>
                <c:ptCount val="4"/>
                <c:pt idx="0">
                  <c:v>Ask someone who looks very upset at a party if they are ok or need help</c:v>
                </c:pt>
                <c:pt idx="1">
                  <c:v>Express discomfort if someone says that sexual assault victims are to blame for being assaulted</c:v>
                </c:pt>
                <c:pt idx="2">
                  <c:v>Confront a friend who says that they had sex with someone who was passed out or didn't give consent</c:v>
                </c:pt>
                <c:pt idx="3">
                  <c:v>Decide not to have sex with someone if they are drunk</c:v>
                </c:pt>
              </c:strCache>
            </c:strRef>
          </c:cat>
          <c:val>
            <c:numRef>
              <c:f>'Community Behaviors'!$W$3:$W$6</c:f>
              <c:numCache>
                <c:formatCode>0%</c:formatCode>
                <c:ptCount val="4"/>
                <c:pt idx="0">
                  <c:v>0.83690987124463523</c:v>
                </c:pt>
                <c:pt idx="1">
                  <c:v>0.87017167381974247</c:v>
                </c:pt>
                <c:pt idx="2">
                  <c:v>0.83583690987124459</c:v>
                </c:pt>
                <c:pt idx="3">
                  <c:v>0.80793991416309008</c:v>
                </c:pt>
              </c:numCache>
            </c:numRef>
          </c:val>
          <c:extLst>
            <c:ext xmlns:c16="http://schemas.microsoft.com/office/drawing/2014/chart" uri="{C3380CC4-5D6E-409C-BE32-E72D297353CC}">
              <c16:uniqueId val="{00000000-186A-47C7-944E-E5B4D1AB12F8}"/>
            </c:ext>
          </c:extLst>
        </c:ser>
        <c:ser>
          <c:idx val="3"/>
          <c:order val="1"/>
          <c:tx>
            <c:strRef>
              <c:f>'Community Behaviors'!$X$2</c:f>
              <c:strCache>
                <c:ptCount val="1"/>
                <c:pt idx="0">
                  <c:v>Self</c:v>
                </c:pt>
              </c:strCache>
            </c:strRef>
          </c:tx>
          <c:spPr>
            <a:solidFill>
              <a:schemeClr val="accent1"/>
            </a:solidFill>
          </c:spPr>
          <c:invertIfNegative val="0"/>
          <c:dLbls>
            <c:spPr>
              <a:noFill/>
              <a:ln>
                <a:noFill/>
              </a:ln>
              <a:effectLst/>
            </c:spPr>
            <c:txPr>
              <a:bodyPr/>
              <a:lstStyle/>
              <a:p>
                <a:pPr>
                  <a:defRPr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'Community Behaviors'!$T$3:$T$6</c:f>
              <c:strCache>
                <c:ptCount val="4"/>
                <c:pt idx="0">
                  <c:v>Ask someone who looks very upset at a party if they are ok or need help</c:v>
                </c:pt>
                <c:pt idx="1">
                  <c:v>Express discomfort if someone says that sexual assault victims are to blame for being assaulted</c:v>
                </c:pt>
                <c:pt idx="2">
                  <c:v>Confront a friend who says that they had sex with someone who was passed out or didn't give consent</c:v>
                </c:pt>
                <c:pt idx="3">
                  <c:v>Decide not to have sex with someone if they are drunk</c:v>
                </c:pt>
              </c:strCache>
            </c:strRef>
          </c:cat>
          <c:val>
            <c:numRef>
              <c:f>'Community Behaviors'!$X$3:$X$6</c:f>
              <c:numCache>
                <c:formatCode>0%</c:formatCode>
                <c:ptCount val="4"/>
                <c:pt idx="0">
                  <c:v>0.91201716738197425</c:v>
                </c:pt>
                <c:pt idx="1">
                  <c:v>0.91309012875536477</c:v>
                </c:pt>
                <c:pt idx="2">
                  <c:v>0.91630901287553645</c:v>
                </c:pt>
                <c:pt idx="3">
                  <c:v>0.93025751072961371</c:v>
                </c:pt>
              </c:numCache>
            </c:numRef>
          </c:val>
          <c:extLst>
            <c:ext xmlns:c16="http://schemas.microsoft.com/office/drawing/2014/chart" uri="{C3380CC4-5D6E-409C-BE32-E72D297353CC}">
              <c16:uniqueId val="{00000001-186A-47C7-944E-E5B4D1AB12F8}"/>
            </c:ext>
          </c:extLst>
        </c:ser>
        <c:dLbls>
          <c:showLegendKey val="0"/>
          <c:showVal val="0"/>
          <c:showCatName val="0"/>
          <c:showSerName val="0"/>
          <c:showPercent val="0"/>
          <c:showBubbleSize val="0"/>
        </c:dLbls>
        <c:gapWidth val="75"/>
        <c:axId val="389265448"/>
        <c:axId val="533985088"/>
      </c:barChart>
      <c:catAx>
        <c:axId val="389265448"/>
        <c:scaling>
          <c:orientation val="minMax"/>
        </c:scaling>
        <c:delete val="0"/>
        <c:axPos val="l"/>
        <c:numFmt formatCode="General" sourceLinked="0"/>
        <c:majorTickMark val="none"/>
        <c:minorTickMark val="none"/>
        <c:tickLblPos val="nextTo"/>
        <c:txPr>
          <a:bodyPr/>
          <a:lstStyle/>
          <a:p>
            <a:pPr>
              <a:defRPr sz="900"/>
            </a:pPr>
            <a:endParaRPr lang="en-US"/>
          </a:p>
        </c:txPr>
        <c:crossAx val="533985088"/>
        <c:crosses val="autoZero"/>
        <c:auto val="1"/>
        <c:lblAlgn val="ctr"/>
        <c:lblOffset val="100"/>
        <c:noMultiLvlLbl val="0"/>
      </c:catAx>
      <c:valAx>
        <c:axId val="533985088"/>
        <c:scaling>
          <c:orientation val="minMax"/>
        </c:scaling>
        <c:delete val="0"/>
        <c:axPos val="b"/>
        <c:majorGridlines>
          <c:spPr>
            <a:ln>
              <a:solidFill>
                <a:schemeClr val="bg2"/>
              </a:solidFill>
            </a:ln>
          </c:spPr>
        </c:majorGridlines>
        <c:numFmt formatCode="0%" sourceLinked="1"/>
        <c:majorTickMark val="out"/>
        <c:minorTickMark val="none"/>
        <c:tickLblPos val="nextTo"/>
        <c:spPr>
          <a:ln>
            <a:noFill/>
          </a:ln>
        </c:spPr>
        <c:crossAx val="389265448"/>
        <c:crosses val="autoZero"/>
        <c:crossBetween val="between"/>
        <c:majorUnit val="0.2"/>
      </c:valAx>
    </c:plotArea>
    <c:legend>
      <c:legendPos val="r"/>
      <c:overlay val="0"/>
    </c:legend>
    <c:plotVisOnly val="0"/>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ntact EAB'!A1"/><Relationship Id="rId3" Type="http://schemas.openxmlformats.org/officeDocument/2006/relationships/hyperlink" Target="#Demos!A1"/><Relationship Id="rId7" Type="http://schemas.openxmlformats.org/officeDocument/2006/relationships/hyperlink" Target="#'KP Reporting'!A1"/><Relationship Id="rId12" Type="http://schemas.openxmlformats.org/officeDocument/2006/relationships/hyperlink" Target="#'Relat. Dynamics'!A1"/><Relationship Id="rId2" Type="http://schemas.openxmlformats.org/officeDocument/2006/relationships/hyperlink" Target="#Intro!A1"/><Relationship Id="rId1" Type="http://schemas.openxmlformats.org/officeDocument/2006/relationships/image" Target="../media/image1.png"/><Relationship Id="rId6" Type="http://schemas.openxmlformats.org/officeDocument/2006/relationships/hyperlink" Target="#Prevention!A1"/><Relationship Id="rId11" Type="http://schemas.openxmlformats.org/officeDocument/2006/relationships/hyperlink" Target="#'Community Behaviors'!A1"/><Relationship Id="rId5" Type="http://schemas.openxmlformats.org/officeDocument/2006/relationships/hyperlink" Target="#Methods!A1"/><Relationship Id="rId10" Type="http://schemas.openxmlformats.org/officeDocument/2006/relationships/hyperlink" Target="#'Prior SV'!A1"/><Relationship Id="rId4" Type="http://schemas.openxmlformats.org/officeDocument/2006/relationships/hyperlink" Target="#'General CC'!A1"/><Relationship Id="rId9" Type="http://schemas.openxmlformats.org/officeDocument/2006/relationships/hyperlink" Target="#'Reporting SV'!A1"/></Relationships>
</file>

<file path=xl/drawings/_rels/drawing10.xml.rels><?xml version="1.0" encoding="UTF-8" standalone="yes"?>
<Relationships xmlns="http://schemas.openxmlformats.org/package/2006/relationships"><Relationship Id="rId8" Type="http://schemas.openxmlformats.org/officeDocument/2006/relationships/hyperlink" Target="#'KP Reporting'!A1"/><Relationship Id="rId13" Type="http://schemas.openxmlformats.org/officeDocument/2006/relationships/hyperlink" Target="#'Relat. Dynamics'!A1"/><Relationship Id="rId3" Type="http://schemas.openxmlformats.org/officeDocument/2006/relationships/hyperlink" Target="#Intro!A1"/><Relationship Id="rId7" Type="http://schemas.openxmlformats.org/officeDocument/2006/relationships/hyperlink" Target="#Prevention!A1"/><Relationship Id="rId12" Type="http://schemas.openxmlformats.org/officeDocument/2006/relationships/hyperlink" Target="#'Community Behaviors'!A1"/><Relationship Id="rId2" Type="http://schemas.openxmlformats.org/officeDocument/2006/relationships/image" Target="../media/image1.png"/><Relationship Id="rId1" Type="http://schemas.openxmlformats.org/officeDocument/2006/relationships/chart" Target="../charts/chart9.xml"/><Relationship Id="rId6" Type="http://schemas.openxmlformats.org/officeDocument/2006/relationships/hyperlink" Target="#Methods!A1"/><Relationship Id="rId11" Type="http://schemas.openxmlformats.org/officeDocument/2006/relationships/hyperlink" Target="#'Prior SV'!A1"/><Relationship Id="rId5" Type="http://schemas.openxmlformats.org/officeDocument/2006/relationships/hyperlink" Target="#'General CC'!A1"/><Relationship Id="rId10" Type="http://schemas.openxmlformats.org/officeDocument/2006/relationships/hyperlink" Target="#'Reporting SV'!A1"/><Relationship Id="rId4" Type="http://schemas.openxmlformats.org/officeDocument/2006/relationships/hyperlink" Target="#Demos!A1"/><Relationship Id="rId9" Type="http://schemas.openxmlformats.org/officeDocument/2006/relationships/hyperlink" Target="#'SV Experiences'!A1"/><Relationship Id="rId14" Type="http://schemas.openxmlformats.org/officeDocument/2006/relationships/hyperlink" Target="#'Contact EAB'!A1"/></Relationships>
</file>

<file path=xl/drawings/_rels/drawing11.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ntact EAB'!A1"/><Relationship Id="rId3" Type="http://schemas.openxmlformats.org/officeDocument/2006/relationships/hyperlink" Target="#Demos!A1"/><Relationship Id="rId7" Type="http://schemas.openxmlformats.org/officeDocument/2006/relationships/hyperlink" Target="#'KP Reporting'!A1"/><Relationship Id="rId12" Type="http://schemas.openxmlformats.org/officeDocument/2006/relationships/hyperlink" Target="#'Relat. Dynamics'!A1"/><Relationship Id="rId2" Type="http://schemas.openxmlformats.org/officeDocument/2006/relationships/hyperlink" Target="#Intro!A1"/><Relationship Id="rId1" Type="http://schemas.openxmlformats.org/officeDocument/2006/relationships/image" Target="../media/image1.png"/><Relationship Id="rId6" Type="http://schemas.openxmlformats.org/officeDocument/2006/relationships/hyperlink" Target="#Prevention!A1"/><Relationship Id="rId11" Type="http://schemas.openxmlformats.org/officeDocument/2006/relationships/hyperlink" Target="#'Community Behaviors'!A1"/><Relationship Id="rId5" Type="http://schemas.openxmlformats.org/officeDocument/2006/relationships/hyperlink" Target="#Methods!A1"/><Relationship Id="rId10" Type="http://schemas.openxmlformats.org/officeDocument/2006/relationships/hyperlink" Target="#'Prior SV'!A1"/><Relationship Id="rId4" Type="http://schemas.openxmlformats.org/officeDocument/2006/relationships/hyperlink" Target="#'General CC'!A1"/><Relationship Id="rId9" Type="http://schemas.openxmlformats.org/officeDocument/2006/relationships/hyperlink" Target="#'Reporting SV'!A1"/></Relationships>
</file>

<file path=xl/drawings/_rels/drawing12.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ntact EAB'!A1"/><Relationship Id="rId3" Type="http://schemas.openxmlformats.org/officeDocument/2006/relationships/hyperlink" Target="#Demos!A1"/><Relationship Id="rId7" Type="http://schemas.openxmlformats.org/officeDocument/2006/relationships/hyperlink" Target="#'KP Reporting'!A1"/><Relationship Id="rId12" Type="http://schemas.openxmlformats.org/officeDocument/2006/relationships/hyperlink" Target="#'Relat. Dynamics'!A1"/><Relationship Id="rId2" Type="http://schemas.openxmlformats.org/officeDocument/2006/relationships/hyperlink" Target="#Intro!A1"/><Relationship Id="rId1" Type="http://schemas.openxmlformats.org/officeDocument/2006/relationships/image" Target="../media/image1.png"/><Relationship Id="rId6" Type="http://schemas.openxmlformats.org/officeDocument/2006/relationships/hyperlink" Target="#Prevention!A1"/><Relationship Id="rId11" Type="http://schemas.openxmlformats.org/officeDocument/2006/relationships/hyperlink" Target="#'Community Behaviors'!A1"/><Relationship Id="rId5" Type="http://schemas.openxmlformats.org/officeDocument/2006/relationships/hyperlink" Target="#Methods!A1"/><Relationship Id="rId10" Type="http://schemas.openxmlformats.org/officeDocument/2006/relationships/hyperlink" Target="#'Prior SV'!A1"/><Relationship Id="rId4" Type="http://schemas.openxmlformats.org/officeDocument/2006/relationships/hyperlink" Target="#'General CC'!A1"/><Relationship Id="rId9" Type="http://schemas.openxmlformats.org/officeDocument/2006/relationships/hyperlink" Target="#'Reporting SV'!A1"/></Relationships>
</file>

<file path=xl/drawings/_rels/drawing2.xml.rels><?xml version="1.0" encoding="UTF-8" standalone="yes"?>
<Relationships xmlns="http://schemas.openxmlformats.org/package/2006/relationships"><Relationship Id="rId8" Type="http://schemas.openxmlformats.org/officeDocument/2006/relationships/hyperlink" Target="#Methods!A1"/><Relationship Id="rId13" Type="http://schemas.openxmlformats.org/officeDocument/2006/relationships/hyperlink" Target="#'Prior SV'!A1"/><Relationship Id="rId3" Type="http://schemas.openxmlformats.org/officeDocument/2006/relationships/image" Target="../media/image3.png"/><Relationship Id="rId7" Type="http://schemas.openxmlformats.org/officeDocument/2006/relationships/hyperlink" Target="#'General CC'!A1"/><Relationship Id="rId12" Type="http://schemas.openxmlformats.org/officeDocument/2006/relationships/hyperlink" Target="#'Reporting SV'!A1"/><Relationship Id="rId2" Type="http://schemas.openxmlformats.org/officeDocument/2006/relationships/image" Target="../media/image2.png"/><Relationship Id="rId16" Type="http://schemas.openxmlformats.org/officeDocument/2006/relationships/hyperlink" Target="#'Contact EAB'!A1"/><Relationship Id="rId1" Type="http://schemas.openxmlformats.org/officeDocument/2006/relationships/image" Target="../media/image1.png"/><Relationship Id="rId6" Type="http://schemas.openxmlformats.org/officeDocument/2006/relationships/hyperlink" Target="#Demos!A1"/><Relationship Id="rId11" Type="http://schemas.openxmlformats.org/officeDocument/2006/relationships/hyperlink" Target="#'SV Experiences'!A1"/><Relationship Id="rId5" Type="http://schemas.openxmlformats.org/officeDocument/2006/relationships/hyperlink" Target="#Intro!A1"/><Relationship Id="rId15" Type="http://schemas.openxmlformats.org/officeDocument/2006/relationships/hyperlink" Target="#'Relat. Dynamics'!A1"/><Relationship Id="rId10" Type="http://schemas.openxmlformats.org/officeDocument/2006/relationships/hyperlink" Target="#'KP Reporting'!A1"/><Relationship Id="rId4" Type="http://schemas.openxmlformats.org/officeDocument/2006/relationships/image" Target="../media/image4.png"/><Relationship Id="rId9" Type="http://schemas.openxmlformats.org/officeDocument/2006/relationships/hyperlink" Target="#Prevention!A1"/><Relationship Id="rId14" Type="http://schemas.openxmlformats.org/officeDocument/2006/relationships/hyperlink" Target="#'Community Behaviors'!A1"/></Relationships>
</file>

<file path=xl/drawings/_rels/drawing3.xml.rels><?xml version="1.0" encoding="UTF-8" standalone="yes"?>
<Relationships xmlns="http://schemas.openxmlformats.org/package/2006/relationships"><Relationship Id="rId8" Type="http://schemas.openxmlformats.org/officeDocument/2006/relationships/hyperlink" Target="#Prevention!A1"/><Relationship Id="rId13" Type="http://schemas.openxmlformats.org/officeDocument/2006/relationships/hyperlink" Target="#'Community Behaviors'!A1"/><Relationship Id="rId3" Type="http://schemas.openxmlformats.org/officeDocument/2006/relationships/chart" Target="../charts/chart2.xml"/><Relationship Id="rId7" Type="http://schemas.openxmlformats.org/officeDocument/2006/relationships/hyperlink" Target="#Methods!A1"/><Relationship Id="rId12" Type="http://schemas.openxmlformats.org/officeDocument/2006/relationships/hyperlink" Target="#'Prior SV'!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General CC'!A1"/><Relationship Id="rId11" Type="http://schemas.openxmlformats.org/officeDocument/2006/relationships/hyperlink" Target="#'Reporting SV'!A1"/><Relationship Id="rId5" Type="http://schemas.openxmlformats.org/officeDocument/2006/relationships/hyperlink" Target="#Demos!A1"/><Relationship Id="rId15" Type="http://schemas.openxmlformats.org/officeDocument/2006/relationships/hyperlink" Target="#'Contact EAB'!A1"/><Relationship Id="rId10" Type="http://schemas.openxmlformats.org/officeDocument/2006/relationships/hyperlink" Target="#'SV Experiences'!A1"/><Relationship Id="rId4" Type="http://schemas.openxmlformats.org/officeDocument/2006/relationships/hyperlink" Target="#Intro!A1"/><Relationship Id="rId9" Type="http://schemas.openxmlformats.org/officeDocument/2006/relationships/hyperlink" Target="#'KP Reporting'!A1"/><Relationship Id="rId14" Type="http://schemas.openxmlformats.org/officeDocument/2006/relationships/hyperlink" Target="#'Relat. Dynamics'!A1"/></Relationships>
</file>

<file path=xl/drawings/_rels/drawing4.xml.rels><?xml version="1.0" encoding="UTF-8" standalone="yes"?>
<Relationships xmlns="http://schemas.openxmlformats.org/package/2006/relationships"><Relationship Id="rId8" Type="http://schemas.openxmlformats.org/officeDocument/2006/relationships/hyperlink" Target="#'KP Reporting'!A1"/><Relationship Id="rId13" Type="http://schemas.openxmlformats.org/officeDocument/2006/relationships/hyperlink" Target="#'Relat. Dynamics'!A1"/><Relationship Id="rId3" Type="http://schemas.openxmlformats.org/officeDocument/2006/relationships/hyperlink" Target="#Intro!A1"/><Relationship Id="rId7" Type="http://schemas.openxmlformats.org/officeDocument/2006/relationships/hyperlink" Target="#Prevention!A1"/><Relationship Id="rId12" Type="http://schemas.openxmlformats.org/officeDocument/2006/relationships/hyperlink" Target="#'Community Behaviors'!A1"/><Relationship Id="rId2" Type="http://schemas.openxmlformats.org/officeDocument/2006/relationships/chart" Target="../charts/chart3.xml"/><Relationship Id="rId1" Type="http://schemas.openxmlformats.org/officeDocument/2006/relationships/image" Target="../media/image1.png"/><Relationship Id="rId6" Type="http://schemas.openxmlformats.org/officeDocument/2006/relationships/hyperlink" Target="#Methods!A1"/><Relationship Id="rId11" Type="http://schemas.openxmlformats.org/officeDocument/2006/relationships/hyperlink" Target="#'Prior SV'!A1"/><Relationship Id="rId5" Type="http://schemas.openxmlformats.org/officeDocument/2006/relationships/hyperlink" Target="#'General CC'!A1"/><Relationship Id="rId10" Type="http://schemas.openxmlformats.org/officeDocument/2006/relationships/hyperlink" Target="#'Reporting SV'!A1"/><Relationship Id="rId4" Type="http://schemas.openxmlformats.org/officeDocument/2006/relationships/hyperlink" Target="#Demos!A1"/><Relationship Id="rId9" Type="http://schemas.openxmlformats.org/officeDocument/2006/relationships/hyperlink" Target="#'SV Experiences'!A1"/><Relationship Id="rId14" Type="http://schemas.openxmlformats.org/officeDocument/2006/relationships/hyperlink" Target="#'Contact EAB'!A1"/></Relationships>
</file>

<file path=xl/drawings/_rels/drawing5.xml.rels><?xml version="1.0" encoding="UTF-8" standalone="yes"?>
<Relationships xmlns="http://schemas.openxmlformats.org/package/2006/relationships"><Relationship Id="rId8" Type="http://schemas.openxmlformats.org/officeDocument/2006/relationships/hyperlink" Target="#'KP Reporting'!A1"/><Relationship Id="rId13" Type="http://schemas.openxmlformats.org/officeDocument/2006/relationships/hyperlink" Target="#'Relat. Dynamics'!A1"/><Relationship Id="rId3" Type="http://schemas.openxmlformats.org/officeDocument/2006/relationships/hyperlink" Target="#Intro!A1"/><Relationship Id="rId7" Type="http://schemas.openxmlformats.org/officeDocument/2006/relationships/hyperlink" Target="#Prevention!A1"/><Relationship Id="rId12" Type="http://schemas.openxmlformats.org/officeDocument/2006/relationships/hyperlink" Target="#'Community Behaviors'!A1"/><Relationship Id="rId2" Type="http://schemas.openxmlformats.org/officeDocument/2006/relationships/chart" Target="../charts/chart4.xml"/><Relationship Id="rId1" Type="http://schemas.openxmlformats.org/officeDocument/2006/relationships/image" Target="../media/image1.png"/><Relationship Id="rId6" Type="http://schemas.openxmlformats.org/officeDocument/2006/relationships/hyperlink" Target="#Methods!A1"/><Relationship Id="rId11" Type="http://schemas.openxmlformats.org/officeDocument/2006/relationships/hyperlink" Target="#'Prior SV'!A1"/><Relationship Id="rId5" Type="http://schemas.openxmlformats.org/officeDocument/2006/relationships/hyperlink" Target="#'General CC'!A1"/><Relationship Id="rId10" Type="http://schemas.openxmlformats.org/officeDocument/2006/relationships/hyperlink" Target="#'Reporting SV'!A1"/><Relationship Id="rId4" Type="http://schemas.openxmlformats.org/officeDocument/2006/relationships/hyperlink" Target="#Demos!A1"/><Relationship Id="rId9" Type="http://schemas.openxmlformats.org/officeDocument/2006/relationships/hyperlink" Target="#'SV Experiences'!A1"/><Relationship Id="rId14" Type="http://schemas.openxmlformats.org/officeDocument/2006/relationships/hyperlink" Target="#'Contact EAB'!A1"/></Relationships>
</file>

<file path=xl/drawings/_rels/drawing6.xml.rels><?xml version="1.0" encoding="UTF-8" standalone="yes"?>
<Relationships xmlns="http://schemas.openxmlformats.org/package/2006/relationships"><Relationship Id="rId8" Type="http://schemas.openxmlformats.org/officeDocument/2006/relationships/hyperlink" Target="#Prevention!A1"/><Relationship Id="rId13" Type="http://schemas.openxmlformats.org/officeDocument/2006/relationships/hyperlink" Target="#'Community Behaviors'!A1"/><Relationship Id="rId3" Type="http://schemas.openxmlformats.org/officeDocument/2006/relationships/chart" Target="../charts/chart6.xml"/><Relationship Id="rId7" Type="http://schemas.openxmlformats.org/officeDocument/2006/relationships/hyperlink" Target="#Methods!A1"/><Relationship Id="rId12" Type="http://schemas.openxmlformats.org/officeDocument/2006/relationships/hyperlink" Target="#'Prior SV'!A1"/><Relationship Id="rId2" Type="http://schemas.openxmlformats.org/officeDocument/2006/relationships/chart" Target="../charts/chart5.xml"/><Relationship Id="rId1" Type="http://schemas.openxmlformats.org/officeDocument/2006/relationships/image" Target="../media/image1.png"/><Relationship Id="rId6" Type="http://schemas.openxmlformats.org/officeDocument/2006/relationships/hyperlink" Target="#'General CC'!A1"/><Relationship Id="rId11" Type="http://schemas.openxmlformats.org/officeDocument/2006/relationships/hyperlink" Target="#'Reporting SV'!A1"/><Relationship Id="rId5" Type="http://schemas.openxmlformats.org/officeDocument/2006/relationships/hyperlink" Target="#Demos!A1"/><Relationship Id="rId15" Type="http://schemas.openxmlformats.org/officeDocument/2006/relationships/hyperlink" Target="#'Contact EAB'!A1"/><Relationship Id="rId10" Type="http://schemas.openxmlformats.org/officeDocument/2006/relationships/hyperlink" Target="#'SV Experiences'!A1"/><Relationship Id="rId4" Type="http://schemas.openxmlformats.org/officeDocument/2006/relationships/hyperlink" Target="#Intro!A1"/><Relationship Id="rId9" Type="http://schemas.openxmlformats.org/officeDocument/2006/relationships/hyperlink" Target="#'KP Reporting'!A1"/><Relationship Id="rId14" Type="http://schemas.openxmlformats.org/officeDocument/2006/relationships/hyperlink" Target="#'Relat. Dynamics'!A1"/></Relationships>
</file>

<file path=xl/drawings/_rels/drawing7.xml.rels><?xml version="1.0" encoding="UTF-8" standalone="yes"?>
<Relationships xmlns="http://schemas.openxmlformats.org/package/2006/relationships"><Relationship Id="rId8" Type="http://schemas.openxmlformats.org/officeDocument/2006/relationships/hyperlink" Target="#'KP Reporting'!A1"/><Relationship Id="rId13" Type="http://schemas.openxmlformats.org/officeDocument/2006/relationships/hyperlink" Target="#'Relat. Dynamics'!A1"/><Relationship Id="rId3" Type="http://schemas.openxmlformats.org/officeDocument/2006/relationships/hyperlink" Target="#Intro!A1"/><Relationship Id="rId7" Type="http://schemas.openxmlformats.org/officeDocument/2006/relationships/hyperlink" Target="#Prevention!A1"/><Relationship Id="rId12" Type="http://schemas.openxmlformats.org/officeDocument/2006/relationships/hyperlink" Target="#'Community Behaviors'!A1"/><Relationship Id="rId2" Type="http://schemas.openxmlformats.org/officeDocument/2006/relationships/chart" Target="../charts/chart7.xml"/><Relationship Id="rId1" Type="http://schemas.openxmlformats.org/officeDocument/2006/relationships/image" Target="../media/image1.png"/><Relationship Id="rId6" Type="http://schemas.openxmlformats.org/officeDocument/2006/relationships/hyperlink" Target="#Methods!A1"/><Relationship Id="rId11" Type="http://schemas.openxmlformats.org/officeDocument/2006/relationships/hyperlink" Target="#'Prior SV'!A1"/><Relationship Id="rId5" Type="http://schemas.openxmlformats.org/officeDocument/2006/relationships/hyperlink" Target="#'General CC'!A1"/><Relationship Id="rId10" Type="http://schemas.openxmlformats.org/officeDocument/2006/relationships/hyperlink" Target="#'Reporting SV'!A1"/><Relationship Id="rId4" Type="http://schemas.openxmlformats.org/officeDocument/2006/relationships/hyperlink" Target="#Demos!A1"/><Relationship Id="rId9" Type="http://schemas.openxmlformats.org/officeDocument/2006/relationships/hyperlink" Target="#'SV Experiences'!A1"/><Relationship Id="rId14" Type="http://schemas.openxmlformats.org/officeDocument/2006/relationships/hyperlink" Target="#'Contact EAB'!A1"/></Relationships>
</file>

<file path=xl/drawings/_rels/drawing8.xml.rels><?xml version="1.0" encoding="UTF-8" standalone="yes"?>
<Relationships xmlns="http://schemas.openxmlformats.org/package/2006/relationships"><Relationship Id="rId8" Type="http://schemas.openxmlformats.org/officeDocument/2006/relationships/hyperlink" Target="#'SV Experiences'!A1"/><Relationship Id="rId13" Type="http://schemas.openxmlformats.org/officeDocument/2006/relationships/hyperlink" Target="#'Contact EAB'!A1"/><Relationship Id="rId3" Type="http://schemas.openxmlformats.org/officeDocument/2006/relationships/hyperlink" Target="#Demos!A1"/><Relationship Id="rId7" Type="http://schemas.openxmlformats.org/officeDocument/2006/relationships/hyperlink" Target="#'KP Reporting'!A1"/><Relationship Id="rId12" Type="http://schemas.openxmlformats.org/officeDocument/2006/relationships/hyperlink" Target="#'Relat. Dynamics'!A1"/><Relationship Id="rId2" Type="http://schemas.openxmlformats.org/officeDocument/2006/relationships/hyperlink" Target="#Intro!A1"/><Relationship Id="rId1" Type="http://schemas.openxmlformats.org/officeDocument/2006/relationships/image" Target="../media/image1.png"/><Relationship Id="rId6" Type="http://schemas.openxmlformats.org/officeDocument/2006/relationships/hyperlink" Target="#Prevention!A1"/><Relationship Id="rId11" Type="http://schemas.openxmlformats.org/officeDocument/2006/relationships/hyperlink" Target="#'Community Behaviors'!A1"/><Relationship Id="rId5" Type="http://schemas.openxmlformats.org/officeDocument/2006/relationships/hyperlink" Target="#Methods!A1"/><Relationship Id="rId10" Type="http://schemas.openxmlformats.org/officeDocument/2006/relationships/hyperlink" Target="#'Prior SV'!A1"/><Relationship Id="rId4" Type="http://schemas.openxmlformats.org/officeDocument/2006/relationships/hyperlink" Target="#'General CC'!A1"/><Relationship Id="rId9" Type="http://schemas.openxmlformats.org/officeDocument/2006/relationships/hyperlink" Target="#'Reporting SV'!A1"/></Relationships>
</file>

<file path=xl/drawings/_rels/drawing9.xml.rels><?xml version="1.0" encoding="UTF-8" standalone="yes"?>
<Relationships xmlns="http://schemas.openxmlformats.org/package/2006/relationships"><Relationship Id="rId8" Type="http://schemas.openxmlformats.org/officeDocument/2006/relationships/hyperlink" Target="#'KP Reporting'!A1"/><Relationship Id="rId13" Type="http://schemas.openxmlformats.org/officeDocument/2006/relationships/hyperlink" Target="#'Relat. Dynamics'!A1"/><Relationship Id="rId3" Type="http://schemas.openxmlformats.org/officeDocument/2006/relationships/hyperlink" Target="#Intro!A1"/><Relationship Id="rId7" Type="http://schemas.openxmlformats.org/officeDocument/2006/relationships/hyperlink" Target="#Prevention!A1"/><Relationship Id="rId12" Type="http://schemas.openxmlformats.org/officeDocument/2006/relationships/hyperlink" Target="#'Community Behaviors'!A1"/><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hyperlink" Target="#Methods!A1"/><Relationship Id="rId11" Type="http://schemas.openxmlformats.org/officeDocument/2006/relationships/hyperlink" Target="#'Prior SV'!A1"/><Relationship Id="rId5" Type="http://schemas.openxmlformats.org/officeDocument/2006/relationships/hyperlink" Target="#'General CC'!A1"/><Relationship Id="rId10" Type="http://schemas.openxmlformats.org/officeDocument/2006/relationships/hyperlink" Target="#'Reporting SV'!A1"/><Relationship Id="rId4" Type="http://schemas.openxmlformats.org/officeDocument/2006/relationships/hyperlink" Target="#Demos!A1"/><Relationship Id="rId9" Type="http://schemas.openxmlformats.org/officeDocument/2006/relationships/hyperlink" Target="#'SV Experiences'!A1"/><Relationship Id="rId14" Type="http://schemas.openxmlformats.org/officeDocument/2006/relationships/hyperlink" Target="#'Contact EAB'!A1"/></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14</xdr:col>
      <xdr:colOff>661737</xdr:colOff>
      <xdr:row>10</xdr:row>
      <xdr:rowOff>10026</xdr:rowOff>
    </xdr:from>
    <xdr:to>
      <xdr:col>16</xdr:col>
      <xdr:colOff>0</xdr:colOff>
      <xdr:row>14</xdr:row>
      <xdr:rowOff>162426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bwMode="gray">
        <a:xfrm>
          <a:off x="11720262" y="2581776"/>
          <a:ext cx="915402" cy="914400"/>
        </a:xfrm>
        <a:prstGeom prst="rect">
          <a:avLst/>
        </a:prstGeom>
        <a:noFill/>
      </xdr:spPr>
      <xdr:txBody>
        <a:bodyPr vertOverflow="clip" horzOverflow="clip" wrap="non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endParaRPr lang="en-US" sz="1000" b="0">
            <a:solidFill>
              <a:schemeClr val="tx1"/>
            </a:solidFill>
            <a:latin typeface="+mn-lt"/>
            <a:ea typeface="+mn-ea"/>
            <a:cs typeface="+mn-cs"/>
          </a:endParaRPr>
        </a:p>
      </xdr:txBody>
    </xdr:sp>
    <xdr:clientData/>
  </xdr:twoCellAnchor>
  <xdr:twoCellAnchor>
    <xdr:from>
      <xdr:col>9</xdr:col>
      <xdr:colOff>103187</xdr:colOff>
      <xdr:row>2</xdr:row>
      <xdr:rowOff>129086</xdr:rowOff>
    </xdr:from>
    <xdr:to>
      <xdr:col>15</xdr:col>
      <xdr:colOff>685804</xdr:colOff>
      <xdr:row>26</xdr:row>
      <xdr:rowOff>178595</xdr:rowOff>
    </xdr:to>
    <xdr:sp macro="" textlink="">
      <xdr:nvSpPr>
        <xdr:cNvPr id="4" name="Line Callout 2 (No Border) 86">
          <a:extLst>
            <a:ext uri="{FF2B5EF4-FFF2-40B4-BE49-F238E27FC236}">
              <a16:creationId xmlns:a16="http://schemas.microsoft.com/office/drawing/2014/main" id="{00000000-0008-0000-0300-000004000000}"/>
            </a:ext>
          </a:extLst>
        </xdr:cNvPr>
        <xdr:cNvSpPr/>
      </xdr:nvSpPr>
      <xdr:spPr bwMode="gray">
        <a:xfrm>
          <a:off x="6858000" y="1184774"/>
          <a:ext cx="4725992" cy="488344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500"/>
            </a:spcAft>
          </a:pPr>
          <a:r>
            <a:rPr lang="en-US" sz="900" b="1" kern="1200">
              <a:solidFill>
                <a:schemeClr val="tx1"/>
              </a:solidFill>
              <a:effectLst/>
              <a:ea typeface="Times New Roman"/>
              <a:cs typeface="Times New Roman"/>
            </a:rPr>
            <a:t>About the</a:t>
          </a:r>
          <a:r>
            <a:rPr lang="en-US" sz="900" b="1" kern="1200" baseline="0">
              <a:solidFill>
                <a:schemeClr val="tx1"/>
              </a:solidFill>
              <a:effectLst/>
              <a:ea typeface="Times New Roman"/>
              <a:cs typeface="Times New Roman"/>
            </a:rPr>
            <a:t> EAB Campus Climate Survey Report </a:t>
          </a:r>
        </a:p>
        <a:p>
          <a:pPr marL="0" marR="0">
            <a:spcAft>
              <a:spcPts val="500"/>
            </a:spcAft>
          </a:pPr>
          <a:r>
            <a:rPr lang="en-US" sz="800" b="0" i="0" kern="1200">
              <a:solidFill>
                <a:schemeClr val="tx1"/>
              </a:solidFill>
              <a:effectLst/>
              <a:ea typeface="Times New Roman"/>
              <a:cs typeface="Times New Roman"/>
            </a:rPr>
            <a:t>This Excel workbook features</a:t>
          </a:r>
          <a:r>
            <a:rPr lang="en-US" sz="800" b="0" i="0" kern="1200" baseline="0">
              <a:solidFill>
                <a:schemeClr val="tx1"/>
              </a:solidFill>
              <a:effectLst/>
              <a:ea typeface="Times New Roman"/>
              <a:cs typeface="Times New Roman"/>
            </a:rPr>
            <a:t> a high-level analysis of your institution's spring 2019 campus climate survey data. This report is designed to be viewed electronically in Excel. </a:t>
          </a:r>
          <a:endParaRPr lang="en-US" sz="800" b="0" i="0" kern="1200">
            <a:solidFill>
              <a:schemeClr val="tx1"/>
            </a:solidFill>
            <a:effectLst/>
            <a:ea typeface="Times New Roman"/>
            <a:cs typeface="Times New Roman"/>
          </a:endParaRPr>
        </a:p>
        <a:p>
          <a:pPr marL="0" marR="0">
            <a:spcAft>
              <a:spcPts val="500"/>
            </a:spcAft>
          </a:pPr>
          <a:br>
            <a:rPr lang="en-US" sz="900" b="0" i="1" kern="1200">
              <a:solidFill>
                <a:schemeClr val="tx1"/>
              </a:solidFill>
              <a:effectLst/>
              <a:ea typeface="Times New Roman"/>
              <a:cs typeface="Times New Roman"/>
            </a:rPr>
          </a:br>
          <a:r>
            <a:rPr lang="en-US" sz="900" b="0" i="1" kern="1200">
              <a:solidFill>
                <a:schemeClr val="tx1"/>
              </a:solidFill>
              <a:effectLst/>
              <a:ea typeface="Times New Roman"/>
              <a:cs typeface="Times New Roman"/>
            </a:rPr>
            <a:t>Navigating the Report </a:t>
          </a:r>
          <a:endParaRPr lang="en-US" sz="900" b="0" i="1" kern="1200" baseline="0">
            <a:solidFill>
              <a:schemeClr val="tx1"/>
            </a:solidFill>
            <a:effectLst/>
            <a:ea typeface="Times New Roman"/>
            <a:cs typeface="Times New Roman"/>
          </a:endParaRPr>
        </a:p>
        <a:p>
          <a:pPr marL="0" marR="0">
            <a:spcAft>
              <a:spcPts val="1000"/>
            </a:spcAft>
          </a:pPr>
          <a:r>
            <a:rPr lang="en-US" sz="800">
              <a:solidFill>
                <a:schemeClr val="tx1"/>
              </a:solidFill>
              <a:effectLst/>
              <a:latin typeface="+mn-lt"/>
              <a:ea typeface="Times New Roman"/>
              <a:cs typeface="+mn-cs"/>
            </a:rPr>
            <a:t>Use the</a:t>
          </a:r>
          <a:r>
            <a:rPr lang="en-US" sz="800" baseline="0">
              <a:solidFill>
                <a:schemeClr val="tx1"/>
              </a:solidFill>
              <a:effectLst/>
              <a:latin typeface="+mn-lt"/>
              <a:ea typeface="Times New Roman"/>
              <a:cs typeface="+mn-cs"/>
            </a:rPr>
            <a:t> links in the left-hand column of this workbook to access each page of the report. </a:t>
          </a:r>
        </a:p>
        <a:p>
          <a:pPr marL="0" marR="0">
            <a:spcAft>
              <a:spcPts val="1000"/>
            </a:spcAft>
          </a:pPr>
          <a:r>
            <a:rPr lang="en-US" sz="800" baseline="0">
              <a:solidFill>
                <a:schemeClr val="tx1"/>
              </a:solidFill>
              <a:effectLst/>
              <a:latin typeface="+mn-lt"/>
              <a:ea typeface="Times New Roman"/>
              <a:cs typeface="+mn-cs"/>
            </a:rPr>
            <a:t>Each page includes a "Quick Takes" box to indicate top takeaways. </a:t>
          </a:r>
          <a:endParaRPr lang="en-US" sz="800">
            <a:solidFill>
              <a:schemeClr val="tx1"/>
            </a:solidFill>
            <a:effectLst/>
            <a:latin typeface="+mn-lt"/>
            <a:ea typeface="Times New Roman"/>
            <a:cs typeface="+mn-cs"/>
          </a:endParaRPr>
        </a:p>
        <a:p>
          <a:pPr marL="0" marR="0">
            <a:spcAft>
              <a:spcPts val="1000"/>
            </a:spcAft>
          </a:pPr>
          <a:r>
            <a:rPr lang="en-US" sz="800">
              <a:solidFill>
                <a:schemeClr val="tx1"/>
              </a:solidFill>
              <a:effectLst/>
              <a:latin typeface="+mn-lt"/>
              <a:ea typeface="Times New Roman"/>
              <a:cs typeface="+mn-cs"/>
            </a:rPr>
            <a:t>Each data chart or table includes an "n" value,</a:t>
          </a:r>
          <a:r>
            <a:rPr lang="en-US" sz="800" baseline="0">
              <a:solidFill>
                <a:schemeClr val="tx1"/>
              </a:solidFill>
              <a:effectLst/>
              <a:latin typeface="+mn-lt"/>
              <a:ea typeface="Times New Roman"/>
              <a:cs typeface="+mn-cs"/>
            </a:rPr>
            <a:t> representing the number of respondents for that particular question. Keep in mind that some questions were "check all that apply," meaning that percentages may not total to 100%. For those tables reporting questions that are not "check all that apply" and still do not add up to 100%, note that percentages in this report are generally rounded up or down to the nearest whole number. This may mean that some tables add up to 99% or 101%.</a:t>
          </a:r>
        </a:p>
        <a:p>
          <a:pPr marL="0" marR="0">
            <a:spcAft>
              <a:spcPts val="1000"/>
            </a:spcAft>
          </a:pPr>
          <a:r>
            <a:rPr lang="en-US" sz="800">
              <a:solidFill>
                <a:schemeClr val="tx1"/>
              </a:solidFill>
              <a:effectLst/>
              <a:latin typeface="+mn-lt"/>
              <a:ea typeface="Times New Roman"/>
              <a:cs typeface="+mn-cs"/>
            </a:rPr>
            <a:t>You can break down some survey results by</a:t>
          </a:r>
          <a:r>
            <a:rPr lang="en-US" sz="800" baseline="0">
              <a:solidFill>
                <a:schemeClr val="tx1"/>
              </a:solidFill>
              <a:effectLst/>
              <a:latin typeface="+mn-lt"/>
              <a:ea typeface="Times New Roman"/>
              <a:cs typeface="+mn-cs"/>
            </a:rPr>
            <a:t> select respondent demographics. </a:t>
          </a:r>
          <a:r>
            <a:rPr lang="en-US" sz="800" b="0" i="0" u="none">
              <a:solidFill>
                <a:schemeClr val="tx1"/>
              </a:solidFill>
              <a:effectLst/>
              <a:latin typeface="+mn-lt"/>
              <a:ea typeface="Times New Roman"/>
              <a:cs typeface="+mn-cs"/>
            </a:rPr>
            <a:t>A </a:t>
          </a:r>
          <a:r>
            <a:rPr lang="en-US" sz="800" b="1" i="0" u="none">
              <a:solidFill>
                <a:schemeClr val="accent6"/>
              </a:solidFill>
              <a:effectLst/>
              <a:latin typeface="+mn-lt"/>
              <a:ea typeface="Times New Roman"/>
              <a:cs typeface="+mn-cs"/>
            </a:rPr>
            <a:t>blue button </a:t>
          </a:r>
          <a:r>
            <a:rPr lang="en-US" sz="800" b="0" i="0" u="none">
              <a:solidFill>
                <a:schemeClr val="tx1"/>
              </a:solidFill>
              <a:effectLst/>
              <a:latin typeface="+mn-lt"/>
              <a:ea typeface="Times New Roman"/>
              <a:cs typeface="+mn-cs"/>
            </a:rPr>
            <a:t>at the top of a chart indicates this option.</a:t>
          </a:r>
          <a:r>
            <a:rPr lang="en-US" sz="800" b="1" i="0" u="none">
              <a:solidFill>
                <a:schemeClr val="tx1"/>
              </a:solidFill>
              <a:effectLst/>
              <a:latin typeface="+mn-lt"/>
              <a:ea typeface="Times New Roman"/>
              <a:cs typeface="+mn-cs"/>
            </a:rPr>
            <a:t> </a:t>
          </a:r>
          <a:r>
            <a:rPr lang="en-US" sz="800">
              <a:solidFill>
                <a:schemeClr val="tx1"/>
              </a:solidFill>
              <a:effectLst/>
              <a:latin typeface="+mn-lt"/>
              <a:ea typeface="Times New Roman"/>
              <a:cs typeface="+mn-cs"/>
            </a:rPr>
            <a:t>The results are not segmented by other demographic categories either because those counts were generally too low (15 students or less) to ensure student privacy, or because results were not substantially different across demographic characteristics. </a:t>
          </a:r>
        </a:p>
        <a:p>
          <a:pPr marL="0" marR="0">
            <a:spcAft>
              <a:spcPts val="1000"/>
            </a:spcAft>
          </a:pPr>
          <a:br>
            <a:rPr lang="en-US" sz="900" i="1">
              <a:solidFill>
                <a:schemeClr val="tx1"/>
              </a:solidFill>
              <a:effectLst/>
              <a:latin typeface="+mn-lt"/>
              <a:ea typeface="Times New Roman"/>
              <a:cs typeface="+mn-cs"/>
            </a:rPr>
          </a:br>
          <a:r>
            <a:rPr lang="en-US" sz="900" i="1">
              <a:solidFill>
                <a:schemeClr val="tx1"/>
              </a:solidFill>
              <a:effectLst/>
              <a:latin typeface="+mn-lt"/>
              <a:ea typeface="Times New Roman"/>
              <a:cs typeface="+mn-cs"/>
            </a:rPr>
            <a:t>Learning More From Your Data</a:t>
          </a:r>
        </a:p>
        <a:p>
          <a:pPr marL="0" marR="0">
            <a:spcAft>
              <a:spcPts val="1000"/>
            </a:spcAft>
          </a:pPr>
          <a:r>
            <a:rPr lang="en-US" sz="800">
              <a:solidFill>
                <a:schemeClr val="tx1"/>
              </a:solidFill>
              <a:effectLst/>
              <a:latin typeface="+mn-lt"/>
              <a:ea typeface="Times New Roman"/>
              <a:cs typeface="+mn-cs"/>
            </a:rPr>
            <a:t>EAB is not able to determine to what extent the survey respondents reflect the makeup of your student population. Survey results may not be generalizable to the entire student body. You should work with a research expert on your campus to determine generalizability.</a:t>
          </a:r>
        </a:p>
        <a:p>
          <a:pPr marL="0" marR="0">
            <a:spcAft>
              <a:spcPts val="1000"/>
            </a:spcAft>
          </a:pPr>
          <a:r>
            <a:rPr lang="en-US" sz="800">
              <a:solidFill>
                <a:schemeClr val="tx1"/>
              </a:solidFill>
              <a:effectLst/>
              <a:latin typeface="+mn-lt"/>
              <a:ea typeface="Times New Roman"/>
              <a:cs typeface="+mn-cs"/>
            </a:rPr>
            <a:t>This report represents a high-level analysis of your institution's campus climate survey data. Data</a:t>
          </a:r>
          <a:r>
            <a:rPr lang="en-US" sz="800" baseline="0">
              <a:solidFill>
                <a:schemeClr val="tx1"/>
              </a:solidFill>
              <a:effectLst/>
              <a:latin typeface="+mn-lt"/>
              <a:ea typeface="Times New Roman"/>
              <a:cs typeface="+mn-cs"/>
            </a:rPr>
            <a:t> from the climate survey is very rich and you should work with a research expert on your campus to </a:t>
          </a:r>
          <a:r>
            <a:rPr lang="en-US" sz="800">
              <a:solidFill>
                <a:schemeClr val="tx1"/>
              </a:solidFill>
              <a:effectLst/>
              <a:latin typeface="+mn-lt"/>
              <a:ea typeface="Times New Roman"/>
              <a:cs typeface="+mn-cs"/>
            </a:rPr>
            <a:t>conduct further analyses of your institution's survey data. </a:t>
          </a:r>
        </a:p>
        <a:p>
          <a:pPr marL="0" marR="0">
            <a:spcAft>
              <a:spcPts val="1000"/>
            </a:spcAft>
          </a:pPr>
          <a:endParaRPr lang="en-US" sz="900">
            <a:solidFill>
              <a:schemeClr val="tx1"/>
            </a:solidFill>
            <a:effectLst/>
            <a:latin typeface="+mn-lt"/>
            <a:ea typeface="Times New Roman"/>
            <a:cs typeface="+mn-cs"/>
          </a:endParaRPr>
        </a:p>
      </xdr:txBody>
    </xdr:sp>
    <xdr:clientData/>
  </xdr:twoCellAnchor>
  <xdr:twoCellAnchor>
    <xdr:from>
      <xdr:col>1</xdr:col>
      <xdr:colOff>44110</xdr:colOff>
      <xdr:row>1</xdr:row>
      <xdr:rowOff>200529</xdr:rowOff>
    </xdr:from>
    <xdr:to>
      <xdr:col>9</xdr:col>
      <xdr:colOff>119063</xdr:colOff>
      <xdr:row>27</xdr:row>
      <xdr:rowOff>0</xdr:rowOff>
    </xdr:to>
    <xdr:sp macro="" textlink="">
      <xdr:nvSpPr>
        <xdr:cNvPr id="5" name="Line Callout 2 (No Border) 86">
          <a:extLst>
            <a:ext uri="{FF2B5EF4-FFF2-40B4-BE49-F238E27FC236}">
              <a16:creationId xmlns:a16="http://schemas.microsoft.com/office/drawing/2014/main" id="{00000000-0008-0000-0300-000005000000}"/>
            </a:ext>
          </a:extLst>
        </xdr:cNvPr>
        <xdr:cNvSpPr/>
      </xdr:nvSpPr>
      <xdr:spPr bwMode="gray">
        <a:xfrm>
          <a:off x="1853860" y="1022060"/>
          <a:ext cx="5611359" cy="502631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600"/>
            </a:spcAft>
          </a:pPr>
          <a:r>
            <a:rPr lang="en-US" sz="900" b="1" i="0" kern="1200" baseline="0">
              <a:solidFill>
                <a:schemeClr val="tx1"/>
              </a:solidFill>
              <a:effectLst/>
              <a:ea typeface="Times New Roman"/>
              <a:cs typeface="Times New Roman"/>
            </a:rPr>
            <a:t>Purpose of the EAB Campus Climate Survey</a:t>
          </a:r>
        </a:p>
        <a:p>
          <a:pPr marL="0" marR="0">
            <a:spcAft>
              <a:spcPts val="600"/>
            </a:spcAft>
          </a:pPr>
          <a:r>
            <a:rPr lang="en-US" sz="800" b="0" i="0" kern="1200" baseline="0">
              <a:solidFill>
                <a:schemeClr val="tx1"/>
              </a:solidFill>
              <a:effectLst/>
              <a:ea typeface="Times New Roman"/>
              <a:cs typeface="Times New Roman"/>
            </a:rPr>
            <a:t>The EAB Campus Climate Survey helps higher education leaders understand students' experiences with diversity and inclusion and/or the scope and nature of sexual violence on campus. Survey data informs efforts to improve students' experiences and available support and resources on campus. </a:t>
          </a:r>
          <a:endParaRPr lang="en-US" sz="800" b="0" kern="1200" baseline="0">
            <a:solidFill>
              <a:schemeClr val="tx1"/>
            </a:solidFill>
            <a:effectLst/>
            <a:ea typeface="Times New Roman"/>
            <a:cs typeface="Times New Roman"/>
          </a:endParaRPr>
        </a:p>
        <a:p>
          <a:pPr marL="0" marR="0">
            <a:spcAft>
              <a:spcPts val="600"/>
            </a:spcAft>
          </a:pPr>
          <a:br>
            <a:rPr lang="en-US" sz="900" b="1" i="0" kern="1200" baseline="0">
              <a:solidFill>
                <a:schemeClr val="tx1"/>
              </a:solidFill>
              <a:effectLst/>
              <a:ea typeface="Times New Roman"/>
              <a:cs typeface="Times New Roman"/>
            </a:rPr>
          </a:br>
          <a:r>
            <a:rPr lang="en-US" sz="900" b="1" i="0" kern="1200" baseline="0">
              <a:solidFill>
                <a:schemeClr val="tx1"/>
              </a:solidFill>
              <a:effectLst/>
              <a:ea typeface="Times New Roman"/>
              <a:cs typeface="Times New Roman"/>
            </a:rPr>
            <a:t>Survey Development </a:t>
          </a:r>
        </a:p>
        <a:p>
          <a:pPr marL="0" marR="0">
            <a:spcAft>
              <a:spcPts val="600"/>
            </a:spcAft>
          </a:pPr>
          <a:r>
            <a:rPr lang="en-US" sz="800" b="0" i="0" kern="1200" baseline="0">
              <a:solidFill>
                <a:schemeClr val="tx1"/>
              </a:solidFill>
              <a:effectLst/>
              <a:ea typeface="Times New Roman"/>
              <a:cs typeface="Times New Roman"/>
            </a:rPr>
            <a:t>The Student Affairs Forum initially developed the EAB Campus Climate Survey in 2014. Since then, more than 80 unique institutions have administered the survey on campus at least one time. The survey was developed through an extensive literature review that included related research studies, state and federal legislation and guidance, existing survey instruments, cognitive testing with recent college graduates, and interviews with several higher education experts about the survey's language and content. Each year, the survey is updated based on new literature and feedback from institutional users and survey respondents. </a:t>
          </a:r>
        </a:p>
        <a:p>
          <a:pPr marL="0" marR="0">
            <a:spcAft>
              <a:spcPts val="600"/>
            </a:spcAft>
          </a:pPr>
          <a:br>
            <a:rPr lang="en-US" sz="900" b="1" i="0" kern="1200" baseline="0">
              <a:solidFill>
                <a:schemeClr val="tx1"/>
              </a:solidFill>
              <a:effectLst/>
              <a:ea typeface="Times New Roman"/>
              <a:cs typeface="Times New Roman"/>
            </a:rPr>
          </a:br>
          <a:r>
            <a:rPr lang="en-US" sz="900" b="1" i="0" kern="1200" baseline="0">
              <a:solidFill>
                <a:schemeClr val="tx1"/>
              </a:solidFill>
              <a:effectLst/>
              <a:ea typeface="Times New Roman"/>
              <a:cs typeface="Times New Roman"/>
            </a:rPr>
            <a:t>Survey Design</a:t>
          </a:r>
        </a:p>
        <a:p>
          <a:pPr marL="0" marR="0">
            <a:spcAft>
              <a:spcPts val="600"/>
            </a:spcAft>
          </a:pPr>
          <a:r>
            <a:rPr lang="en-US" sz="800" b="0" i="0" kern="1200" baseline="0">
              <a:solidFill>
                <a:schemeClr val="tx1"/>
              </a:solidFill>
              <a:effectLst/>
              <a:ea typeface="Times New Roman"/>
              <a:cs typeface="Times New Roman"/>
            </a:rPr>
            <a:t>The EAB Campus Climate Survey is an anonymous online instrument that assesses students' perceptions, behaviors, attitudes, and experiences with diversity and inclusion and/or the scope and nature of sexual violence on campus. The survey consists of standard sections and optional modules that are customized for participating institutions. Select survey questions can be customized and custom questions can be added. Your institution's full survey can be found in your EAB Box folder. </a:t>
          </a:r>
        </a:p>
        <a:p>
          <a:pPr marL="0" marR="0">
            <a:spcAft>
              <a:spcPts val="600"/>
            </a:spcAft>
          </a:pPr>
          <a:r>
            <a:rPr lang="en-US" sz="800" b="0" i="0" kern="1200" baseline="0">
              <a:solidFill>
                <a:schemeClr val="tx1"/>
              </a:solidFill>
              <a:effectLst/>
              <a:ea typeface="Times New Roman"/>
              <a:cs typeface="Times New Roman"/>
            </a:rPr>
            <a:t>Respondents were required to consent to take the survey in order to proceed to the survey questions. No other survey elements were required. The survey asks about respondent experiences since the beginning of the current academic year (2018-2019), or the beginning of the fall 2018 semester. </a:t>
          </a:r>
        </a:p>
        <a:p>
          <a:pPr marL="0" marR="0">
            <a:spcAft>
              <a:spcPts val="600"/>
            </a:spcAft>
          </a:pPr>
          <a:br>
            <a:rPr lang="en-US" sz="900" b="1" i="0" kern="1200" baseline="0">
              <a:solidFill>
                <a:schemeClr val="tx1"/>
              </a:solidFill>
              <a:effectLst/>
              <a:ea typeface="Times New Roman"/>
              <a:cs typeface="Times New Roman"/>
            </a:rPr>
          </a:br>
          <a:r>
            <a:rPr lang="en-US" sz="900" b="1" i="0" kern="1200" baseline="0">
              <a:solidFill>
                <a:schemeClr val="tx1"/>
              </a:solidFill>
              <a:effectLst/>
              <a:ea typeface="Times New Roman"/>
              <a:cs typeface="Times New Roman"/>
            </a:rPr>
            <a:t>About EAB and the Student Affairs Forum </a:t>
          </a:r>
        </a:p>
        <a:p>
          <a:pPr marL="0" marR="0">
            <a:spcAft>
              <a:spcPts val="600"/>
            </a:spcAft>
          </a:pPr>
          <a:r>
            <a:rPr lang="en-US" sz="800" b="0" i="0" kern="1200" baseline="0">
              <a:solidFill>
                <a:schemeClr val="tx1"/>
              </a:solidFill>
              <a:effectLst/>
              <a:ea typeface="Times New Roman"/>
              <a:cs typeface="Times New Roman"/>
            </a:rPr>
            <a:t>EAB is a technology, research, and consulting firm located in Washington, DC. EAB works with more than 1,200 colleges and universities across North America to help higher education leaders solve their biggest problems. The Student Affairs Forum is a research program dedicated to serving more than 200 chief student affairs officers and their teams on campus climate issues. For more information, please visit eab.com. </a:t>
          </a:r>
        </a:p>
      </xdr:txBody>
    </xdr:sp>
    <xdr:clientData/>
  </xdr:twoCellAnchor>
  <xdr:twoCellAnchor>
    <xdr:from>
      <xdr:col>15</xdr:col>
      <xdr:colOff>392743</xdr:colOff>
      <xdr:row>2</xdr:row>
      <xdr:rowOff>129087</xdr:rowOff>
    </xdr:from>
    <xdr:to>
      <xdr:col>15</xdr:col>
      <xdr:colOff>664415</xdr:colOff>
      <xdr:row>3</xdr:row>
      <xdr:rowOff>120610</xdr:rowOff>
    </xdr:to>
    <xdr:grpSp>
      <xdr:nvGrpSpPr>
        <xdr:cNvPr id="12" name="Group 11">
          <a:extLst>
            <a:ext uri="{FF2B5EF4-FFF2-40B4-BE49-F238E27FC236}">
              <a16:creationId xmlns:a16="http://schemas.microsoft.com/office/drawing/2014/main" id="{00000000-0008-0000-0300-00000C000000}"/>
            </a:ext>
          </a:extLst>
        </xdr:cNvPr>
        <xdr:cNvGrpSpPr/>
      </xdr:nvGrpSpPr>
      <xdr:grpSpPr bwMode="gray">
        <a:xfrm>
          <a:off x="11290931" y="1184775"/>
          <a:ext cx="271672" cy="182023"/>
          <a:chOff x="5569224" y="1247744"/>
          <a:chExt cx="271672" cy="181522"/>
        </a:xfrm>
      </xdr:grpSpPr>
      <xdr:sp macro="" textlink="">
        <xdr:nvSpPr>
          <xdr:cNvPr id="13" name="Rectangle 12">
            <a:extLst>
              <a:ext uri="{FF2B5EF4-FFF2-40B4-BE49-F238E27FC236}">
                <a16:creationId xmlns:a16="http://schemas.microsoft.com/office/drawing/2014/main" id="{00000000-0008-0000-0300-00000D000000}"/>
              </a:ext>
            </a:extLst>
          </xdr:cNvPr>
          <xdr:cNvSpPr/>
        </xdr:nvSpPr>
        <xdr:spPr bwMode="gray">
          <a:xfrm>
            <a:off x="5569224" y="1247744"/>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14" name="Round Same Side Corner Rectangle 13">
            <a:extLst>
              <a:ext uri="{FF2B5EF4-FFF2-40B4-BE49-F238E27FC236}">
                <a16:creationId xmlns:a16="http://schemas.microsoft.com/office/drawing/2014/main" id="{00000000-0008-0000-0300-00000E000000}"/>
              </a:ext>
            </a:extLst>
          </xdr:cNvPr>
          <xdr:cNvSpPr/>
        </xdr:nvSpPr>
        <xdr:spPr bwMode="gray">
          <a:xfrm rot="10800000">
            <a:off x="5569224" y="1247744"/>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grpSp>
        <xdr:nvGrpSpPr>
          <xdr:cNvPr id="15" name="Group 14">
            <a:extLst>
              <a:ext uri="{FF2B5EF4-FFF2-40B4-BE49-F238E27FC236}">
                <a16:creationId xmlns:a16="http://schemas.microsoft.com/office/drawing/2014/main" id="{00000000-0008-0000-0300-00000F000000}"/>
              </a:ext>
            </a:extLst>
          </xdr:cNvPr>
          <xdr:cNvGrpSpPr>
            <a:grpSpLocks noChangeAspect="1"/>
          </xdr:cNvGrpSpPr>
        </xdr:nvGrpSpPr>
        <xdr:grpSpPr bwMode="gray">
          <a:xfrm>
            <a:off x="5604517" y="1277707"/>
            <a:ext cx="143187" cy="118872"/>
            <a:chOff x="996640" y="2897515"/>
            <a:chExt cx="131871" cy="109478"/>
          </a:xfrm>
          <a:solidFill>
            <a:schemeClr val="bg1"/>
          </a:solidFill>
        </xdr:grpSpPr>
        <xdr:sp macro="" textlink="">
          <xdr:nvSpPr>
            <xdr:cNvPr id="16" name="Freeform 15">
              <a:extLst>
                <a:ext uri="{FF2B5EF4-FFF2-40B4-BE49-F238E27FC236}">
                  <a16:creationId xmlns:a16="http://schemas.microsoft.com/office/drawing/2014/main" id="{00000000-0008-0000-0300-000010000000}"/>
                </a:ext>
              </a:extLst>
            </xdr:cNvPr>
            <xdr:cNvSpPr/>
          </xdr:nvSpPr>
          <xdr:spPr bwMode="gray">
            <a:xfrm rot="5400000">
              <a:off x="1042173" y="2920656"/>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sp macro="" textlink="">
          <xdr:nvSpPr>
            <xdr:cNvPr id="17" name="Freeform 16">
              <a:extLst>
                <a:ext uri="{FF2B5EF4-FFF2-40B4-BE49-F238E27FC236}">
                  <a16:creationId xmlns:a16="http://schemas.microsoft.com/office/drawing/2014/main" id="{00000000-0008-0000-0300-000011000000}"/>
                </a:ext>
              </a:extLst>
            </xdr:cNvPr>
            <xdr:cNvSpPr/>
          </xdr:nvSpPr>
          <xdr:spPr bwMode="gray">
            <a:xfrm rot="16200000" flipH="1">
              <a:off x="974048" y="2920107"/>
              <a:ext cx="108929" cy="63746"/>
            </a:xfrm>
            <a:custGeom>
              <a:avLst/>
              <a:gdLst>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1 h 6"/>
                <a:gd name="connsiteX8" fmla="*/ 1 w 6"/>
                <a:gd name="connsiteY8"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0 w 6"/>
                <a:gd name="connsiteY6" fmla="*/ 3 h 6"/>
                <a:gd name="connsiteX7" fmla="*/ 1 w 6"/>
                <a:gd name="connsiteY7"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4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 name="connsiteX0" fmla="*/ 1 w 6"/>
                <a:gd name="connsiteY0" fmla="*/ 0 h 6"/>
                <a:gd name="connsiteX1" fmla="*/ 6 w 6"/>
                <a:gd name="connsiteY1" fmla="*/ 0 h 6"/>
                <a:gd name="connsiteX2" fmla="*/ 5 w 6"/>
                <a:gd name="connsiteY2" fmla="*/ 3 h 6"/>
                <a:gd name="connsiteX3" fmla="*/ 6 w 6"/>
                <a:gd name="connsiteY3" fmla="*/ 6 h 6"/>
                <a:gd name="connsiteX4" fmla="*/ 1 w 6"/>
                <a:gd name="connsiteY4" fmla="*/ 6 h 6"/>
                <a:gd name="connsiteX5" fmla="*/ 0 w 6"/>
                <a:gd name="connsiteY5" fmla="*/ 3 h 6"/>
                <a:gd name="connsiteX6" fmla="*/ 1 w 6"/>
                <a:gd name="connsiteY6" fmla="*/ 0 h 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 h="6">
                  <a:moveTo>
                    <a:pt x="1" y="0"/>
                  </a:moveTo>
                  <a:lnTo>
                    <a:pt x="6" y="0"/>
                  </a:lnTo>
                  <a:cubicBezTo>
                    <a:pt x="6" y="0"/>
                    <a:pt x="5" y="1"/>
                    <a:pt x="5" y="3"/>
                  </a:cubicBezTo>
                  <a:cubicBezTo>
                    <a:pt x="5" y="5"/>
                    <a:pt x="6" y="6"/>
                    <a:pt x="6" y="6"/>
                  </a:cubicBezTo>
                  <a:lnTo>
                    <a:pt x="1" y="6"/>
                  </a:lnTo>
                  <a:cubicBezTo>
                    <a:pt x="1" y="6"/>
                    <a:pt x="0" y="5"/>
                    <a:pt x="0" y="3"/>
                  </a:cubicBezTo>
                  <a:cubicBezTo>
                    <a:pt x="0" y="1"/>
                    <a:pt x="1" y="0"/>
                    <a:pt x="1" y="0"/>
                  </a:cubicBezTo>
                  <a:close/>
                </a:path>
              </a:pathLst>
            </a:custGeom>
            <a:grpFill/>
            <a:ln w="12700"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endParaRPr lang="en-US" sz="1000">
                <a:solidFill>
                  <a:schemeClr val="bg2"/>
                </a:solidFill>
              </a:endParaRPr>
            </a:p>
          </xdr:txBody>
        </xdr:sp>
      </xdr:grpSp>
    </xdr:grpSp>
    <xdr:clientData/>
  </xdr:twoCellAnchor>
  <xdr:twoCellAnchor>
    <xdr:from>
      <xdr:col>0</xdr:col>
      <xdr:colOff>0</xdr:colOff>
      <xdr:row>2</xdr:row>
      <xdr:rowOff>0</xdr:rowOff>
    </xdr:from>
    <xdr:to>
      <xdr:col>1</xdr:col>
      <xdr:colOff>33061</xdr:colOff>
      <xdr:row>26</xdr:row>
      <xdr:rowOff>50507</xdr:rowOff>
    </xdr:to>
    <xdr:grpSp>
      <xdr:nvGrpSpPr>
        <xdr:cNvPr id="6" name="Group 5">
          <a:extLst>
            <a:ext uri="{FF2B5EF4-FFF2-40B4-BE49-F238E27FC236}">
              <a16:creationId xmlns:a16="http://schemas.microsoft.com/office/drawing/2014/main" id="{38101F07-25FB-44EC-A9A0-7F7AA84DEED3}"/>
            </a:ext>
          </a:extLst>
        </xdr:cNvPr>
        <xdr:cNvGrpSpPr/>
      </xdr:nvGrpSpPr>
      <xdr:grpSpPr>
        <a:xfrm>
          <a:off x="0" y="1055688"/>
          <a:ext cx="1691999" cy="4884444"/>
          <a:chOff x="0" y="1047750"/>
          <a:chExt cx="1842811" cy="4898732"/>
        </a:xfrm>
      </xdr:grpSpPr>
      <xdr:sp macro="" textlink="">
        <xdr:nvSpPr>
          <xdr:cNvPr id="38" name="TextBox 37">
            <a:extLst>
              <a:ext uri="{FF2B5EF4-FFF2-40B4-BE49-F238E27FC236}">
                <a16:creationId xmlns:a16="http://schemas.microsoft.com/office/drawing/2014/main" id="{00000000-0008-0000-0300-000026000000}"/>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39" name="TextBox 38">
            <a:hlinkClick xmlns:r="http://schemas.openxmlformats.org/officeDocument/2006/relationships" r:id="rId2"/>
            <a:extLst>
              <a:ext uri="{FF2B5EF4-FFF2-40B4-BE49-F238E27FC236}">
                <a16:creationId xmlns:a16="http://schemas.microsoft.com/office/drawing/2014/main" id="{00000000-0008-0000-0300-000027000000}"/>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40" name="TextBox 39">
            <a:hlinkClick xmlns:r="http://schemas.openxmlformats.org/officeDocument/2006/relationships" r:id="rId3"/>
            <a:extLst>
              <a:ext uri="{FF2B5EF4-FFF2-40B4-BE49-F238E27FC236}">
                <a16:creationId xmlns:a16="http://schemas.microsoft.com/office/drawing/2014/main" id="{00000000-0008-0000-0300-000028000000}"/>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46" name="TextBox 45">
            <a:hlinkClick xmlns:r="http://schemas.openxmlformats.org/officeDocument/2006/relationships" r:id="rId4"/>
            <a:extLst>
              <a:ext uri="{FF2B5EF4-FFF2-40B4-BE49-F238E27FC236}">
                <a16:creationId xmlns:a16="http://schemas.microsoft.com/office/drawing/2014/main" id="{00000000-0008-0000-0300-00002E000000}"/>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47" name="TextBox 46">
            <a:hlinkClick xmlns:r="http://schemas.openxmlformats.org/officeDocument/2006/relationships" r:id="rId5"/>
            <a:extLst>
              <a:ext uri="{FF2B5EF4-FFF2-40B4-BE49-F238E27FC236}">
                <a16:creationId xmlns:a16="http://schemas.microsoft.com/office/drawing/2014/main" id="{00000000-0008-0000-0300-00002F000000}"/>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29" name="TextBox 28">
            <a:hlinkClick xmlns:r="http://schemas.openxmlformats.org/officeDocument/2006/relationships" r:id="rId6"/>
            <a:extLst>
              <a:ext uri="{FF2B5EF4-FFF2-40B4-BE49-F238E27FC236}">
                <a16:creationId xmlns:a16="http://schemas.microsoft.com/office/drawing/2014/main" id="{00000000-0008-0000-0300-00001D000000}"/>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30" name="TextBox 29">
            <a:hlinkClick xmlns:r="http://schemas.openxmlformats.org/officeDocument/2006/relationships" r:id="rId7"/>
            <a:extLst>
              <a:ext uri="{FF2B5EF4-FFF2-40B4-BE49-F238E27FC236}">
                <a16:creationId xmlns:a16="http://schemas.microsoft.com/office/drawing/2014/main" id="{00000000-0008-0000-0300-00001E000000}"/>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31" name="TextBox 30">
            <a:hlinkClick xmlns:r="http://schemas.openxmlformats.org/officeDocument/2006/relationships" r:id="rId8"/>
            <a:extLst>
              <a:ext uri="{FF2B5EF4-FFF2-40B4-BE49-F238E27FC236}">
                <a16:creationId xmlns:a16="http://schemas.microsoft.com/office/drawing/2014/main" id="{00000000-0008-0000-0300-00001F000000}"/>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33" name="TextBox 32">
            <a:hlinkClick xmlns:r="http://schemas.openxmlformats.org/officeDocument/2006/relationships" r:id="rId9"/>
            <a:extLst>
              <a:ext uri="{FF2B5EF4-FFF2-40B4-BE49-F238E27FC236}">
                <a16:creationId xmlns:a16="http://schemas.microsoft.com/office/drawing/2014/main" id="{00000000-0008-0000-0300-000021000000}"/>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34" name="TextBox 33">
            <a:hlinkClick xmlns:r="http://schemas.openxmlformats.org/officeDocument/2006/relationships" r:id="rId10"/>
            <a:extLst>
              <a:ext uri="{FF2B5EF4-FFF2-40B4-BE49-F238E27FC236}">
                <a16:creationId xmlns:a16="http://schemas.microsoft.com/office/drawing/2014/main" id="{00000000-0008-0000-0300-000022000000}"/>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45" name="TextBox 44">
            <a:hlinkClick xmlns:r="http://schemas.openxmlformats.org/officeDocument/2006/relationships" r:id="rId11"/>
            <a:extLst>
              <a:ext uri="{FF2B5EF4-FFF2-40B4-BE49-F238E27FC236}">
                <a16:creationId xmlns:a16="http://schemas.microsoft.com/office/drawing/2014/main" id="{00000000-0008-0000-0300-00002D000000}"/>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53" name="TextBox 52">
            <a:hlinkClick xmlns:r="http://schemas.openxmlformats.org/officeDocument/2006/relationships" r:id="rId12"/>
            <a:extLst>
              <a:ext uri="{FF2B5EF4-FFF2-40B4-BE49-F238E27FC236}">
                <a16:creationId xmlns:a16="http://schemas.microsoft.com/office/drawing/2014/main" id="{00000000-0008-0000-0300-000035000000}"/>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54" name="TextBox 53">
            <a:hlinkClick xmlns:r="http://schemas.openxmlformats.org/officeDocument/2006/relationships" r:id="rId13"/>
            <a:extLst>
              <a:ext uri="{FF2B5EF4-FFF2-40B4-BE49-F238E27FC236}">
                <a16:creationId xmlns:a16="http://schemas.microsoft.com/office/drawing/2014/main" id="{00000000-0008-0000-0300-000036000000}"/>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41" name="TextBox 40">
            <a:extLst>
              <a:ext uri="{FF2B5EF4-FFF2-40B4-BE49-F238E27FC236}">
                <a16:creationId xmlns:a16="http://schemas.microsoft.com/office/drawing/2014/main" id="{00000000-0008-0000-0300-000029000000}"/>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228141</xdr:colOff>
      <xdr:row>3</xdr:row>
      <xdr:rowOff>1137</xdr:rowOff>
    </xdr:from>
    <xdr:to>
      <xdr:col>5</xdr:col>
      <xdr:colOff>95250</xdr:colOff>
      <xdr:row>13</xdr:row>
      <xdr:rowOff>23813</xdr:rowOff>
    </xdr:to>
    <xdr:sp macro="" textlink="">
      <xdr:nvSpPr>
        <xdr:cNvPr id="3" name="Line Callout 2 (No Border) 86">
          <a:extLst>
            <a:ext uri="{FF2B5EF4-FFF2-40B4-BE49-F238E27FC236}">
              <a16:creationId xmlns:a16="http://schemas.microsoft.com/office/drawing/2014/main" id="{00000000-0008-0000-1200-000003000000}"/>
            </a:ext>
          </a:extLst>
        </xdr:cNvPr>
        <xdr:cNvSpPr/>
      </xdr:nvSpPr>
      <xdr:spPr bwMode="gray">
        <a:xfrm>
          <a:off x="2037891" y="1239387"/>
          <a:ext cx="3105609" cy="210627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 </a:t>
          </a:r>
          <a:endParaRPr lang="en-US" sz="1000" b="0" kern="0">
            <a:solidFill>
              <a:schemeClr val="tx1"/>
            </a:solidFill>
            <a:effectLst/>
            <a:latin typeface="Times New Roman"/>
            <a:ea typeface="Times New Roman"/>
            <a:cs typeface="+mn-cs"/>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Respondents generally viewed themselves as more likely than their peers to engage in bystander behaviors.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Nine percent (9%) of respondents observed a situation that they believed was, or could have led to, a sexual assault. In response to the situation, respondents most commonly asked the person who appeared to be at risk if they needed help. </a:t>
          </a:r>
        </a:p>
      </xdr:txBody>
    </xdr:sp>
    <xdr:clientData/>
  </xdr:twoCellAnchor>
  <xdr:twoCellAnchor>
    <xdr:from>
      <xdr:col>5</xdr:col>
      <xdr:colOff>285750</xdr:colOff>
      <xdr:row>3</xdr:row>
      <xdr:rowOff>10860</xdr:rowOff>
    </xdr:from>
    <xdr:to>
      <xdr:col>12</xdr:col>
      <xdr:colOff>11906</xdr:colOff>
      <xdr:row>22</xdr:row>
      <xdr:rowOff>35718</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40943</xdr:rowOff>
    </xdr:from>
    <xdr:to>
      <xdr:col>6</xdr:col>
      <xdr:colOff>0</xdr:colOff>
      <xdr:row>27</xdr:row>
      <xdr:rowOff>73681</xdr:rowOff>
    </xdr:to>
    <xdr:grpSp>
      <xdr:nvGrpSpPr>
        <xdr:cNvPr id="6" name="Group 5">
          <a:extLst>
            <a:ext uri="{FF2B5EF4-FFF2-40B4-BE49-F238E27FC236}">
              <a16:creationId xmlns:a16="http://schemas.microsoft.com/office/drawing/2014/main" id="{00000000-0008-0000-1200-000006000000}"/>
            </a:ext>
          </a:extLst>
        </xdr:cNvPr>
        <xdr:cNvGrpSpPr/>
      </xdr:nvGrpSpPr>
      <xdr:grpSpPr bwMode="gray">
        <a:xfrm>
          <a:off x="5230813" y="6478256"/>
          <a:ext cx="0" cy="508988"/>
          <a:chOff x="1647125" y="2003891"/>
          <a:chExt cx="271672" cy="181522"/>
        </a:xfrm>
      </xdr:grpSpPr>
      <xdr:sp macro="" textlink="">
        <xdr:nvSpPr>
          <xdr:cNvPr id="7" name="Rectangle 6">
            <a:extLst>
              <a:ext uri="{FF2B5EF4-FFF2-40B4-BE49-F238E27FC236}">
                <a16:creationId xmlns:a16="http://schemas.microsoft.com/office/drawing/2014/main" id="{00000000-0008-0000-1200-000007000000}"/>
              </a:ext>
            </a:extLst>
          </xdr:cNvPr>
          <xdr:cNvSpPr/>
        </xdr:nvSpPr>
        <xdr:spPr bwMode="gray">
          <a:xfrm>
            <a:off x="1647125"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lt1"/>
                </a:solidFill>
                <a:latin typeface="+mn-lt"/>
                <a:ea typeface="+mn-ea"/>
                <a:cs typeface="+mn-cs"/>
              </a:defRPr>
            </a:lvl1pPr>
            <a:lvl2pPr marL="509440" algn="l" defTabSz="1018879" rtl="0" eaLnBrk="1" latinLnBrk="0" hangingPunct="1">
              <a:defRPr sz="2100" kern="1200">
                <a:solidFill>
                  <a:schemeClr val="lt1"/>
                </a:solidFill>
                <a:latin typeface="+mn-lt"/>
                <a:ea typeface="+mn-ea"/>
                <a:cs typeface="+mn-cs"/>
              </a:defRPr>
            </a:lvl2pPr>
            <a:lvl3pPr marL="1018879" algn="l" defTabSz="1018879" rtl="0" eaLnBrk="1" latinLnBrk="0" hangingPunct="1">
              <a:defRPr sz="2100" kern="1200">
                <a:solidFill>
                  <a:schemeClr val="lt1"/>
                </a:solidFill>
                <a:latin typeface="+mn-lt"/>
                <a:ea typeface="+mn-ea"/>
                <a:cs typeface="+mn-cs"/>
              </a:defRPr>
            </a:lvl3pPr>
            <a:lvl4pPr marL="1528319" algn="l" defTabSz="1018879" rtl="0" eaLnBrk="1" latinLnBrk="0" hangingPunct="1">
              <a:defRPr sz="2100" kern="1200">
                <a:solidFill>
                  <a:schemeClr val="lt1"/>
                </a:solidFill>
                <a:latin typeface="+mn-lt"/>
                <a:ea typeface="+mn-ea"/>
                <a:cs typeface="+mn-cs"/>
              </a:defRPr>
            </a:lvl4pPr>
            <a:lvl5pPr marL="2037759" algn="l" defTabSz="1018879" rtl="0" eaLnBrk="1" latinLnBrk="0" hangingPunct="1">
              <a:defRPr sz="2100" kern="1200">
                <a:solidFill>
                  <a:schemeClr val="lt1"/>
                </a:solidFill>
                <a:latin typeface="+mn-lt"/>
                <a:ea typeface="+mn-ea"/>
                <a:cs typeface="+mn-cs"/>
              </a:defRPr>
            </a:lvl5pPr>
            <a:lvl6pPr marL="2547198" algn="l" defTabSz="1018879" rtl="0" eaLnBrk="1" latinLnBrk="0" hangingPunct="1">
              <a:defRPr sz="2100" kern="1200">
                <a:solidFill>
                  <a:schemeClr val="lt1"/>
                </a:solidFill>
                <a:latin typeface="+mn-lt"/>
                <a:ea typeface="+mn-ea"/>
                <a:cs typeface="+mn-cs"/>
              </a:defRPr>
            </a:lvl6pPr>
            <a:lvl7pPr marL="3056638" algn="l" defTabSz="1018879" rtl="0" eaLnBrk="1" latinLnBrk="0" hangingPunct="1">
              <a:defRPr sz="2100" kern="1200">
                <a:solidFill>
                  <a:schemeClr val="lt1"/>
                </a:solidFill>
                <a:latin typeface="+mn-lt"/>
                <a:ea typeface="+mn-ea"/>
                <a:cs typeface="+mn-cs"/>
              </a:defRPr>
            </a:lvl7pPr>
            <a:lvl8pPr marL="3566078" algn="l" defTabSz="1018879" rtl="0" eaLnBrk="1" latinLnBrk="0" hangingPunct="1">
              <a:defRPr sz="2100" kern="1200">
                <a:solidFill>
                  <a:schemeClr val="lt1"/>
                </a:solidFill>
                <a:latin typeface="+mn-lt"/>
                <a:ea typeface="+mn-ea"/>
                <a:cs typeface="+mn-cs"/>
              </a:defRPr>
            </a:lvl8pPr>
            <a:lvl9pPr marL="4075517" algn="l" defTabSz="1018879" rtl="0" eaLnBrk="1" latinLnBrk="0" hangingPunct="1">
              <a:defRPr sz="21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8" name="Round Same Side Corner Rectangle 7">
            <a:extLst>
              <a:ext uri="{FF2B5EF4-FFF2-40B4-BE49-F238E27FC236}">
                <a16:creationId xmlns:a16="http://schemas.microsoft.com/office/drawing/2014/main" id="{00000000-0008-0000-1200-000008000000}"/>
              </a:ext>
            </a:extLst>
          </xdr:cNvPr>
          <xdr:cNvSpPr/>
        </xdr:nvSpPr>
        <xdr:spPr bwMode="gray">
          <a:xfrm rot="10800000">
            <a:off x="1647125"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ctr"/>
            <a:endParaRPr lang="en-US" sz="1000"/>
          </a:p>
        </xdr:txBody>
      </xdr:sp>
      <xdr:sp macro="" textlink="">
        <xdr:nvSpPr>
          <xdr:cNvPr id="9" name="L-Shape 8">
            <a:extLst>
              <a:ext uri="{FF2B5EF4-FFF2-40B4-BE49-F238E27FC236}">
                <a16:creationId xmlns:a16="http://schemas.microsoft.com/office/drawing/2014/main" id="{00000000-0008-0000-1200-000009000000}"/>
              </a:ext>
            </a:extLst>
          </xdr:cNvPr>
          <xdr:cNvSpPr/>
        </xdr:nvSpPr>
        <xdr:spPr bwMode="gray">
          <a:xfrm rot="18900000">
            <a:off x="1682289" y="2046109"/>
            <a:ext cx="143443" cy="73274"/>
          </a:xfrm>
          <a:prstGeom prst="corner">
            <a:avLst/>
          </a:prstGeom>
          <a:solidFill>
            <a:schemeClr val="bg1"/>
          </a:solidFill>
          <a:ln w="9525" cap="flat" cmpd="sng" algn="ctr">
            <a:noFill/>
            <a:prstDash val="solid"/>
            <a:round/>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1018879" rtl="0" eaLnBrk="1" latinLnBrk="0" hangingPunct="1">
              <a:defRPr sz="2100" kern="1200">
                <a:solidFill>
                  <a:schemeClr val="tx1"/>
                </a:solidFill>
                <a:latin typeface="+mn-lt"/>
                <a:ea typeface="+mn-ea"/>
                <a:cs typeface="+mn-cs"/>
              </a:defRPr>
            </a:lvl1pPr>
            <a:lvl2pPr marL="509440" algn="l" defTabSz="1018879" rtl="0" eaLnBrk="1" latinLnBrk="0" hangingPunct="1">
              <a:defRPr sz="2100" kern="1200">
                <a:solidFill>
                  <a:schemeClr val="tx1"/>
                </a:solidFill>
                <a:latin typeface="+mn-lt"/>
                <a:ea typeface="+mn-ea"/>
                <a:cs typeface="+mn-cs"/>
              </a:defRPr>
            </a:lvl2pPr>
            <a:lvl3pPr marL="1018879" algn="l" defTabSz="1018879" rtl="0" eaLnBrk="1" latinLnBrk="0" hangingPunct="1">
              <a:defRPr sz="2100" kern="1200">
                <a:solidFill>
                  <a:schemeClr val="tx1"/>
                </a:solidFill>
                <a:latin typeface="+mn-lt"/>
                <a:ea typeface="+mn-ea"/>
                <a:cs typeface="+mn-cs"/>
              </a:defRPr>
            </a:lvl3pPr>
            <a:lvl4pPr marL="1528319" algn="l" defTabSz="1018879" rtl="0" eaLnBrk="1" latinLnBrk="0" hangingPunct="1">
              <a:defRPr sz="2100" kern="1200">
                <a:solidFill>
                  <a:schemeClr val="tx1"/>
                </a:solidFill>
                <a:latin typeface="+mn-lt"/>
                <a:ea typeface="+mn-ea"/>
                <a:cs typeface="+mn-cs"/>
              </a:defRPr>
            </a:lvl4pPr>
            <a:lvl5pPr marL="2037759" algn="l" defTabSz="1018879" rtl="0" eaLnBrk="1" latinLnBrk="0" hangingPunct="1">
              <a:defRPr sz="2100" kern="1200">
                <a:solidFill>
                  <a:schemeClr val="tx1"/>
                </a:solidFill>
                <a:latin typeface="+mn-lt"/>
                <a:ea typeface="+mn-ea"/>
                <a:cs typeface="+mn-cs"/>
              </a:defRPr>
            </a:lvl5pPr>
            <a:lvl6pPr marL="2547198" algn="l" defTabSz="1018879" rtl="0" eaLnBrk="1" latinLnBrk="0" hangingPunct="1">
              <a:defRPr sz="2100" kern="1200">
                <a:solidFill>
                  <a:schemeClr val="tx1"/>
                </a:solidFill>
                <a:latin typeface="+mn-lt"/>
                <a:ea typeface="+mn-ea"/>
                <a:cs typeface="+mn-cs"/>
              </a:defRPr>
            </a:lvl6pPr>
            <a:lvl7pPr marL="3056638" algn="l" defTabSz="1018879" rtl="0" eaLnBrk="1" latinLnBrk="0" hangingPunct="1">
              <a:defRPr sz="2100" kern="1200">
                <a:solidFill>
                  <a:schemeClr val="tx1"/>
                </a:solidFill>
                <a:latin typeface="+mn-lt"/>
                <a:ea typeface="+mn-ea"/>
                <a:cs typeface="+mn-cs"/>
              </a:defRPr>
            </a:lvl7pPr>
            <a:lvl8pPr marL="3566078" algn="l" defTabSz="1018879" rtl="0" eaLnBrk="1" latinLnBrk="0" hangingPunct="1">
              <a:defRPr sz="2100" kern="1200">
                <a:solidFill>
                  <a:schemeClr val="tx1"/>
                </a:solidFill>
                <a:latin typeface="+mn-lt"/>
                <a:ea typeface="+mn-ea"/>
                <a:cs typeface="+mn-cs"/>
              </a:defRPr>
            </a:lvl8pPr>
            <a:lvl9pPr marL="4075517" algn="l" defTabSz="1018879" rtl="0" eaLnBrk="1" latinLnBrk="0" hangingPunct="1">
              <a:defRPr sz="2100" kern="1200">
                <a:solidFill>
                  <a:schemeClr val="tx1"/>
                </a:solidFill>
                <a:latin typeface="+mn-lt"/>
                <a:ea typeface="+mn-ea"/>
                <a:cs typeface="+mn-cs"/>
              </a:defRPr>
            </a:lvl9pPr>
          </a:lstStyle>
          <a:p>
            <a:pPr algn="l" defTabSz="1463675"/>
            <a:r>
              <a:rPr lang="en-US" sz="1000">
                <a:solidFill>
                  <a:schemeClr val="bg2"/>
                </a:solidFill>
              </a:rPr>
              <a:t> </a:t>
            </a:r>
          </a:p>
        </xdr:txBody>
      </xdr:sp>
    </xdr:grpSp>
    <xdr:clientData/>
  </xdr:twoCellAnchor>
  <xdr:twoCellAnchor editAs="oneCell">
    <xdr:from>
      <xdr:col>0</xdr:col>
      <xdr:colOff>132992</xdr:colOff>
      <xdr:row>0</xdr:row>
      <xdr:rowOff>133586</xdr:rowOff>
    </xdr:from>
    <xdr:to>
      <xdr:col>0</xdr:col>
      <xdr:colOff>1562856</xdr:colOff>
      <xdr:row>0</xdr:row>
      <xdr:rowOff>682226</xdr:rowOff>
    </xdr:to>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992" y="133586"/>
          <a:ext cx="1429864" cy="548640"/>
        </a:xfrm>
        <a:prstGeom prst="rect">
          <a:avLst/>
        </a:prstGeom>
      </xdr:spPr>
    </xdr:pic>
    <xdr:clientData/>
  </xdr:twoCellAnchor>
  <xdr:twoCellAnchor editAs="absolute">
    <xdr:from>
      <xdr:col>1</xdr:col>
      <xdr:colOff>228140</xdr:colOff>
      <xdr:row>14</xdr:row>
      <xdr:rowOff>120882</xdr:rowOff>
    </xdr:from>
    <xdr:to>
      <xdr:col>5</xdr:col>
      <xdr:colOff>98600</xdr:colOff>
      <xdr:row>21</xdr:row>
      <xdr:rowOff>219075</xdr:rowOff>
    </xdr:to>
    <xdr:sp macro="" textlink="">
      <xdr:nvSpPr>
        <xdr:cNvPr id="33" name="Line Callout 2 (No Border) 86">
          <a:extLst>
            <a:ext uri="{FF2B5EF4-FFF2-40B4-BE49-F238E27FC236}">
              <a16:creationId xmlns:a16="http://schemas.microsoft.com/office/drawing/2014/main" id="{00000000-0008-0000-1200-000021000000}"/>
            </a:ext>
          </a:extLst>
        </xdr:cNvPr>
        <xdr:cNvSpPr/>
      </xdr:nvSpPr>
      <xdr:spPr bwMode="gray">
        <a:xfrm>
          <a:off x="2037890" y="3645132"/>
          <a:ext cx="3108960" cy="180316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Bystander Behavior </a:t>
          </a:r>
          <a:endParaRPr lang="en-US" sz="1000" b="0" kern="0">
            <a:solidFill>
              <a:schemeClr val="tx1"/>
            </a:solidFill>
            <a:effectLst/>
            <a:latin typeface="Times New Roman"/>
            <a:ea typeface="Times New Roman"/>
            <a:cs typeface="+mn-cs"/>
          </a:endParaRPr>
        </a:p>
        <a:p>
          <a:pPr marL="0" marR="0">
            <a:spcAft>
              <a:spcPts val="1000"/>
            </a:spcAft>
          </a:pPr>
          <a:endParaRPr lang="en-US" sz="900">
            <a:solidFill>
              <a:schemeClr val="tx1"/>
            </a:solidFill>
            <a:effectLst/>
            <a:ea typeface="Times New Roman"/>
          </a:endParaRPr>
        </a:p>
        <a:p>
          <a:pPr marL="0" marR="0">
            <a:spcAft>
              <a:spcPts val="1000"/>
            </a:spcAft>
          </a:pPr>
          <a:endParaRPr lang="en-US" sz="100">
            <a:solidFill>
              <a:schemeClr val="tx1"/>
            </a:solidFill>
            <a:effectLst/>
            <a:ea typeface="Times New Roman"/>
          </a:endParaRPr>
        </a:p>
        <a:p>
          <a:pPr marL="0" marR="0">
            <a:spcAft>
              <a:spcPts val="1000"/>
            </a:spcAft>
          </a:pPr>
          <a:r>
            <a:rPr lang="en-US" sz="900">
              <a:solidFill>
                <a:schemeClr val="tx1"/>
              </a:solidFill>
              <a:effectLst/>
              <a:ea typeface="Times New Roman"/>
            </a:rPr>
            <a:t>Percent of respondents observed a situation that they believed was, or could have led to, a sexual assault.</a:t>
          </a:r>
          <a:r>
            <a:rPr lang="en-US" sz="900" baseline="0">
              <a:solidFill>
                <a:schemeClr val="tx1"/>
              </a:solidFill>
              <a:effectLst/>
              <a:ea typeface="Times New Roman"/>
            </a:rPr>
            <a:t> In response to the situation, respondents most commonly asked the person who appeared to be at risk if they needed help.</a:t>
          </a:r>
          <a:endParaRPr lang="en-US" sz="900">
            <a:solidFill>
              <a:srgbClr val="FF0000"/>
            </a:solidFill>
            <a:effectLst/>
            <a:ea typeface="Times New Roman"/>
          </a:endParaRPr>
        </a:p>
      </xdr:txBody>
    </xdr:sp>
    <xdr:clientData/>
  </xdr:twoCellAnchor>
  <xdr:twoCellAnchor>
    <xdr:from>
      <xdr:col>4</xdr:col>
      <xdr:colOff>460375</xdr:colOff>
      <xdr:row>14</xdr:row>
      <xdr:rowOff>120883</xdr:rowOff>
    </xdr:from>
    <xdr:to>
      <xdr:col>5</xdr:col>
      <xdr:colOff>98600</xdr:colOff>
      <xdr:row>15</xdr:row>
      <xdr:rowOff>79375</xdr:rowOff>
    </xdr:to>
    <xdr:grpSp>
      <xdr:nvGrpSpPr>
        <xdr:cNvPr id="35" name="Group 34">
          <a:extLst>
            <a:ext uri="{FF2B5EF4-FFF2-40B4-BE49-F238E27FC236}">
              <a16:creationId xmlns:a16="http://schemas.microsoft.com/office/drawing/2014/main" id="{00000000-0008-0000-1200-000023000000}"/>
            </a:ext>
          </a:extLst>
        </xdr:cNvPr>
        <xdr:cNvGrpSpPr/>
      </xdr:nvGrpSpPr>
      <xdr:grpSpPr bwMode="gray">
        <a:xfrm>
          <a:off x="4484688" y="3645133"/>
          <a:ext cx="241475" cy="172805"/>
          <a:chOff x="4411101" y="2003891"/>
          <a:chExt cx="271672" cy="181522"/>
        </a:xfrm>
      </xdr:grpSpPr>
      <xdr:sp macro="" textlink="">
        <xdr:nvSpPr>
          <xdr:cNvPr id="36" name="Rectangle 35">
            <a:extLst>
              <a:ext uri="{FF2B5EF4-FFF2-40B4-BE49-F238E27FC236}">
                <a16:creationId xmlns:a16="http://schemas.microsoft.com/office/drawing/2014/main" id="{00000000-0008-0000-1200-000024000000}"/>
              </a:ext>
            </a:extLst>
          </xdr:cNvPr>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lt1"/>
                </a:solidFill>
                <a:latin typeface="+mn-lt"/>
                <a:ea typeface="+mn-ea"/>
                <a:cs typeface="+mn-cs"/>
              </a:defRPr>
            </a:lvl1pPr>
            <a:lvl2pPr marL="320040" algn="l" defTabSz="640080" rtl="0" eaLnBrk="1" latinLnBrk="0" hangingPunct="1">
              <a:defRPr sz="1300" kern="1200">
                <a:solidFill>
                  <a:schemeClr val="lt1"/>
                </a:solidFill>
                <a:latin typeface="+mn-lt"/>
                <a:ea typeface="+mn-ea"/>
                <a:cs typeface="+mn-cs"/>
              </a:defRPr>
            </a:lvl2pPr>
            <a:lvl3pPr marL="640080" algn="l" defTabSz="640080" rtl="0" eaLnBrk="1" latinLnBrk="0" hangingPunct="1">
              <a:defRPr sz="1300" kern="1200">
                <a:solidFill>
                  <a:schemeClr val="lt1"/>
                </a:solidFill>
                <a:latin typeface="+mn-lt"/>
                <a:ea typeface="+mn-ea"/>
                <a:cs typeface="+mn-cs"/>
              </a:defRPr>
            </a:lvl3pPr>
            <a:lvl4pPr marL="960120" algn="l" defTabSz="640080" rtl="0" eaLnBrk="1" latinLnBrk="0" hangingPunct="1">
              <a:defRPr sz="1300" kern="1200">
                <a:solidFill>
                  <a:schemeClr val="lt1"/>
                </a:solidFill>
                <a:latin typeface="+mn-lt"/>
                <a:ea typeface="+mn-ea"/>
                <a:cs typeface="+mn-cs"/>
              </a:defRPr>
            </a:lvl4pPr>
            <a:lvl5pPr marL="1280160" algn="l" defTabSz="640080" rtl="0" eaLnBrk="1" latinLnBrk="0" hangingPunct="1">
              <a:defRPr sz="1300" kern="1200">
                <a:solidFill>
                  <a:schemeClr val="lt1"/>
                </a:solidFill>
                <a:latin typeface="+mn-lt"/>
                <a:ea typeface="+mn-ea"/>
                <a:cs typeface="+mn-cs"/>
              </a:defRPr>
            </a:lvl5pPr>
            <a:lvl6pPr marL="1600200" algn="l" defTabSz="640080" rtl="0" eaLnBrk="1" latinLnBrk="0" hangingPunct="1">
              <a:defRPr sz="1300" kern="1200">
                <a:solidFill>
                  <a:schemeClr val="lt1"/>
                </a:solidFill>
                <a:latin typeface="+mn-lt"/>
                <a:ea typeface="+mn-ea"/>
                <a:cs typeface="+mn-cs"/>
              </a:defRPr>
            </a:lvl6pPr>
            <a:lvl7pPr marL="1920240" algn="l" defTabSz="640080" rtl="0" eaLnBrk="1" latinLnBrk="0" hangingPunct="1">
              <a:defRPr sz="1300" kern="1200">
                <a:solidFill>
                  <a:schemeClr val="lt1"/>
                </a:solidFill>
                <a:latin typeface="+mn-lt"/>
                <a:ea typeface="+mn-ea"/>
                <a:cs typeface="+mn-cs"/>
              </a:defRPr>
            </a:lvl7pPr>
            <a:lvl8pPr marL="2240280" algn="l" defTabSz="640080" rtl="0" eaLnBrk="1" latinLnBrk="0" hangingPunct="1">
              <a:defRPr sz="1300" kern="1200">
                <a:solidFill>
                  <a:schemeClr val="lt1"/>
                </a:solidFill>
                <a:latin typeface="+mn-lt"/>
                <a:ea typeface="+mn-ea"/>
                <a:cs typeface="+mn-cs"/>
              </a:defRPr>
            </a:lvl8pPr>
            <a:lvl9pPr marL="2560320" algn="l" defTabSz="640080" rtl="0" eaLnBrk="1" latinLnBrk="0" hangingPunct="1">
              <a:defRPr sz="1300"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7" name="Round Same Side Corner Rectangle 36">
            <a:extLst>
              <a:ext uri="{FF2B5EF4-FFF2-40B4-BE49-F238E27FC236}">
                <a16:creationId xmlns:a16="http://schemas.microsoft.com/office/drawing/2014/main" id="{00000000-0008-0000-1200-000025000000}"/>
              </a:ext>
            </a:extLst>
          </xdr:cNvPr>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endParaRPr lang="en-US" sz="1000"/>
          </a:p>
        </xdr:txBody>
      </xdr:sp>
      <xdr:sp macro="" textlink="">
        <xdr:nvSpPr>
          <xdr:cNvPr id="38" name="Freeform 37">
            <a:extLst>
              <a:ext uri="{FF2B5EF4-FFF2-40B4-BE49-F238E27FC236}">
                <a16:creationId xmlns:a16="http://schemas.microsoft.com/office/drawing/2014/main" id="{00000000-0008-0000-1200-000026000000}"/>
              </a:ext>
            </a:extLst>
          </xdr:cNvPr>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defTabSz="1463675"/>
            <a:endParaRPr lang="en-US" sz="1000">
              <a:solidFill>
                <a:schemeClr val="bg2"/>
              </a:solidFill>
            </a:endParaRPr>
          </a:p>
        </xdr:txBody>
      </xdr:sp>
    </xdr:grpSp>
    <xdr:clientData/>
  </xdr:twoCellAnchor>
  <xdr:twoCellAnchor>
    <xdr:from>
      <xdr:col>1</xdr:col>
      <xdr:colOff>247650</xdr:colOff>
      <xdr:row>16</xdr:row>
      <xdr:rowOff>92407</xdr:rowOff>
    </xdr:from>
    <xdr:to>
      <xdr:col>5</xdr:col>
      <xdr:colOff>95250</xdr:colOff>
      <xdr:row>18</xdr:row>
      <xdr:rowOff>193672</xdr:rowOff>
    </xdr:to>
    <xdr:sp macro="" textlink="U11">
      <xdr:nvSpPr>
        <xdr:cNvPr id="57" name="TextBox 40">
          <a:extLst>
            <a:ext uri="{FF2B5EF4-FFF2-40B4-BE49-F238E27FC236}">
              <a16:creationId xmlns:a16="http://schemas.microsoft.com/office/drawing/2014/main" id="{00000000-0008-0000-1200-000039000000}"/>
            </a:ext>
          </a:extLst>
        </xdr:cNvPr>
        <xdr:cNvSpPr txBox="1"/>
      </xdr:nvSpPr>
      <xdr:spPr bwMode="gray">
        <a:xfrm>
          <a:off x="1906588" y="4021470"/>
          <a:ext cx="2816225" cy="474327"/>
        </a:xfrm>
        <a:prstGeom prst="rect">
          <a:avLst/>
        </a:prstGeom>
        <a:noFill/>
      </xdr:spPr>
      <xdr:txBody>
        <a:bodyPr wrap="square" lIns="0" tIns="0" rIns="0" bIns="0" rtlCol="0" anchor="ctr">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pPr algn="ctr"/>
          <a:fld id="{10C47FDD-9AF6-43DA-BABF-D445AA3C3EC9}" type="TxLink">
            <a:rPr lang="en-US" sz="2500" b="0" i="0" u="none" strike="noStrike">
              <a:solidFill>
                <a:schemeClr val="accent6"/>
              </a:solidFill>
              <a:latin typeface="+mj-lt"/>
              <a:ea typeface="Verdana"/>
              <a:cs typeface="Verdana"/>
            </a:rPr>
            <a:pPr algn="ctr"/>
            <a:t>9%</a:t>
          </a:fld>
          <a:endParaRPr lang="en-US" sz="2500">
            <a:solidFill>
              <a:schemeClr val="accent6"/>
            </a:solidFill>
            <a:latin typeface="+mj-lt"/>
          </a:endParaRPr>
        </a:p>
      </xdr:txBody>
    </xdr:sp>
    <xdr:clientData/>
  </xdr:twoCellAnchor>
  <xdr:twoCellAnchor>
    <xdr:from>
      <xdr:col>0</xdr:col>
      <xdr:colOff>0</xdr:colOff>
      <xdr:row>2</xdr:row>
      <xdr:rowOff>0</xdr:rowOff>
    </xdr:from>
    <xdr:to>
      <xdr:col>1</xdr:col>
      <xdr:colOff>33061</xdr:colOff>
      <xdr:row>23</xdr:row>
      <xdr:rowOff>69557</xdr:rowOff>
    </xdr:to>
    <xdr:grpSp>
      <xdr:nvGrpSpPr>
        <xdr:cNvPr id="15" name="Group 14">
          <a:extLst>
            <a:ext uri="{FF2B5EF4-FFF2-40B4-BE49-F238E27FC236}">
              <a16:creationId xmlns:a16="http://schemas.microsoft.com/office/drawing/2014/main" id="{261ABBA6-E99A-4C01-9727-A1FC555DECFF}"/>
            </a:ext>
          </a:extLst>
        </xdr:cNvPr>
        <xdr:cNvGrpSpPr/>
      </xdr:nvGrpSpPr>
      <xdr:grpSpPr>
        <a:xfrm>
          <a:off x="0" y="1055688"/>
          <a:ext cx="1691999" cy="4887619"/>
          <a:chOff x="0" y="1047750"/>
          <a:chExt cx="1842811" cy="4898732"/>
        </a:xfrm>
      </xdr:grpSpPr>
      <xdr:sp macro="" textlink="">
        <xdr:nvSpPr>
          <xdr:cNvPr id="16" name="TextBox 15">
            <a:extLst>
              <a:ext uri="{FF2B5EF4-FFF2-40B4-BE49-F238E27FC236}">
                <a16:creationId xmlns:a16="http://schemas.microsoft.com/office/drawing/2014/main" id="{61EA0A5B-704B-4BCE-B89D-973850108D92}"/>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17" name="TextBox 16">
            <a:hlinkClick xmlns:r="http://schemas.openxmlformats.org/officeDocument/2006/relationships" r:id="rId3"/>
            <a:extLst>
              <a:ext uri="{FF2B5EF4-FFF2-40B4-BE49-F238E27FC236}">
                <a16:creationId xmlns:a16="http://schemas.microsoft.com/office/drawing/2014/main" id="{2979BFCC-9D9F-4F24-AA6F-CB914A14E4EF}"/>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8" name="TextBox 17">
            <a:hlinkClick xmlns:r="http://schemas.openxmlformats.org/officeDocument/2006/relationships" r:id="rId4"/>
            <a:extLst>
              <a:ext uri="{FF2B5EF4-FFF2-40B4-BE49-F238E27FC236}">
                <a16:creationId xmlns:a16="http://schemas.microsoft.com/office/drawing/2014/main" id="{B7AE9983-554F-4124-8FF5-72FA1F9D9DFB}"/>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9" name="TextBox 18">
            <a:hlinkClick xmlns:r="http://schemas.openxmlformats.org/officeDocument/2006/relationships" r:id="rId5"/>
            <a:extLst>
              <a:ext uri="{FF2B5EF4-FFF2-40B4-BE49-F238E27FC236}">
                <a16:creationId xmlns:a16="http://schemas.microsoft.com/office/drawing/2014/main" id="{B587F9C4-B956-40F6-9DAB-C4C466089E85}"/>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6"/>
            <a:extLst>
              <a:ext uri="{FF2B5EF4-FFF2-40B4-BE49-F238E27FC236}">
                <a16:creationId xmlns:a16="http://schemas.microsoft.com/office/drawing/2014/main" id="{325F3BAB-DE37-41BB-B53E-614BB0A0C332}"/>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21" name="TextBox 20">
            <a:hlinkClick xmlns:r="http://schemas.openxmlformats.org/officeDocument/2006/relationships" r:id="rId7"/>
            <a:extLst>
              <a:ext uri="{FF2B5EF4-FFF2-40B4-BE49-F238E27FC236}">
                <a16:creationId xmlns:a16="http://schemas.microsoft.com/office/drawing/2014/main" id="{3088F697-EE40-4ADF-8967-92D0291D68B0}"/>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22" name="TextBox 21">
            <a:hlinkClick xmlns:r="http://schemas.openxmlformats.org/officeDocument/2006/relationships" r:id="rId8"/>
            <a:extLst>
              <a:ext uri="{FF2B5EF4-FFF2-40B4-BE49-F238E27FC236}">
                <a16:creationId xmlns:a16="http://schemas.microsoft.com/office/drawing/2014/main" id="{FA114ABD-FAD5-4058-85B0-9BBABD2E2BBF}"/>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23" name="TextBox 22">
            <a:hlinkClick xmlns:r="http://schemas.openxmlformats.org/officeDocument/2006/relationships" r:id="rId9"/>
            <a:extLst>
              <a:ext uri="{FF2B5EF4-FFF2-40B4-BE49-F238E27FC236}">
                <a16:creationId xmlns:a16="http://schemas.microsoft.com/office/drawing/2014/main" id="{E8FAC5EA-8171-43D2-AF68-579E24472668}"/>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24" name="TextBox 23">
            <a:hlinkClick xmlns:r="http://schemas.openxmlformats.org/officeDocument/2006/relationships" r:id="rId10"/>
            <a:extLst>
              <a:ext uri="{FF2B5EF4-FFF2-40B4-BE49-F238E27FC236}">
                <a16:creationId xmlns:a16="http://schemas.microsoft.com/office/drawing/2014/main" id="{AA5FFC58-339E-48BD-A18D-00B22C0A5811}"/>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25" name="TextBox 24">
            <a:hlinkClick xmlns:r="http://schemas.openxmlformats.org/officeDocument/2006/relationships" r:id="rId11"/>
            <a:extLst>
              <a:ext uri="{FF2B5EF4-FFF2-40B4-BE49-F238E27FC236}">
                <a16:creationId xmlns:a16="http://schemas.microsoft.com/office/drawing/2014/main" id="{F5229718-B020-463A-A6AA-3E56B4EC1560}"/>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26" name="TextBox 25">
            <a:hlinkClick xmlns:r="http://schemas.openxmlformats.org/officeDocument/2006/relationships" r:id="rId12"/>
            <a:extLst>
              <a:ext uri="{FF2B5EF4-FFF2-40B4-BE49-F238E27FC236}">
                <a16:creationId xmlns:a16="http://schemas.microsoft.com/office/drawing/2014/main" id="{BD4E8CFC-2AB6-43F9-8F35-A369E777F241}"/>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27" name="TextBox 26">
            <a:hlinkClick xmlns:r="http://schemas.openxmlformats.org/officeDocument/2006/relationships" r:id="rId13"/>
            <a:extLst>
              <a:ext uri="{FF2B5EF4-FFF2-40B4-BE49-F238E27FC236}">
                <a16:creationId xmlns:a16="http://schemas.microsoft.com/office/drawing/2014/main" id="{9AD9F044-FA70-48DF-9031-CBCF7FF89799}"/>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8" name="TextBox 27">
            <a:hlinkClick xmlns:r="http://schemas.openxmlformats.org/officeDocument/2006/relationships" r:id="rId14"/>
            <a:extLst>
              <a:ext uri="{FF2B5EF4-FFF2-40B4-BE49-F238E27FC236}">
                <a16:creationId xmlns:a16="http://schemas.microsoft.com/office/drawing/2014/main" id="{8CCC78F6-C491-4F61-AD28-7AC417E7D5A3}"/>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9" name="TextBox 28">
            <a:extLst>
              <a:ext uri="{FF2B5EF4-FFF2-40B4-BE49-F238E27FC236}">
                <a16:creationId xmlns:a16="http://schemas.microsoft.com/office/drawing/2014/main" id="{21C573C2-1309-44FA-A8FB-E1D059234F18}"/>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136071</xdr:colOff>
      <xdr:row>3</xdr:row>
      <xdr:rowOff>6356</xdr:rowOff>
    </xdr:from>
    <xdr:to>
      <xdr:col>4</xdr:col>
      <xdr:colOff>701675</xdr:colOff>
      <xdr:row>23</xdr:row>
      <xdr:rowOff>63500</xdr:rowOff>
    </xdr:to>
    <xdr:sp macro="" textlink="">
      <xdr:nvSpPr>
        <xdr:cNvPr id="2" name="Line Callout 2 (No Border) 86">
          <a:extLst>
            <a:ext uri="{FF2B5EF4-FFF2-40B4-BE49-F238E27FC236}">
              <a16:creationId xmlns:a16="http://schemas.microsoft.com/office/drawing/2014/main" id="{00000000-0008-0000-1400-000002000000}"/>
            </a:ext>
          </a:extLst>
        </xdr:cNvPr>
        <xdr:cNvSpPr/>
      </xdr:nvSpPr>
      <xdr:spPr bwMode="gray">
        <a:xfrm>
          <a:off x="1795009" y="1252544"/>
          <a:ext cx="2970666" cy="427195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a:t>
          </a:r>
          <a:r>
            <a:rPr lang="en-US" sz="1000" b="1" kern="1200" baseline="0">
              <a:solidFill>
                <a:schemeClr val="tx1"/>
              </a:solidFill>
              <a:effectLst/>
              <a:ea typeface="Times New Roman"/>
              <a:cs typeface="Times New Roman"/>
            </a:rPr>
            <a:t> </a:t>
          </a:r>
          <a:endParaRPr lang="en-US" sz="10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Twenty-three percent (23%) </a:t>
          </a:r>
          <a:r>
            <a:rPr lang="en-US" sz="900" baseline="0">
              <a:solidFill>
                <a:schemeClr val="tx1"/>
              </a:solidFill>
              <a:effectLst/>
              <a:ea typeface="Times New Roman"/>
            </a:rPr>
            <a:t>of respondents experienced some form of non-violent behavior or harassment from an intimate partner. </a:t>
          </a:r>
        </a:p>
        <a:p>
          <a:pPr marL="585216" marR="0" lvl="1" indent="-128016">
            <a:spcBef>
              <a:spcPts val="500"/>
            </a:spcBef>
            <a:spcAft>
              <a:spcPts val="0"/>
            </a:spcAft>
            <a:buSzPts val="800"/>
            <a:buFont typeface="Verdana"/>
            <a:buChar char="•"/>
          </a:pPr>
          <a:r>
            <a:rPr lang="en-US" sz="900" baseline="0">
              <a:solidFill>
                <a:schemeClr val="tx1"/>
              </a:solidFill>
              <a:effectLst/>
              <a:ea typeface="Times New Roman"/>
            </a:rPr>
            <a:t>Respondents most commonly experienced their partner calling them a name and/or criticizing them or accusing them of paying too much attention to someone or something else.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Three percent (3%) of respondents experienced some form of violent behavior from an intimate partner.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Fifteen percent (15%) of respondents felt frightened, concerned, angered, or annoyed by a stalking or harassing behavior. </a:t>
          </a:r>
        </a:p>
        <a:p>
          <a:pPr marL="585216" marR="0" lvl="1" indent="-128016">
            <a:spcBef>
              <a:spcPts val="500"/>
            </a:spcBef>
            <a:spcAft>
              <a:spcPts val="0"/>
            </a:spcAft>
            <a:buSzPts val="800"/>
            <a:buFont typeface="Verdana"/>
            <a:buChar char="•"/>
          </a:pPr>
          <a:r>
            <a:rPr lang="en-US" sz="900" baseline="0">
              <a:solidFill>
                <a:schemeClr val="tx1"/>
              </a:solidFill>
              <a:effectLst/>
              <a:ea typeface="Times New Roman"/>
            </a:rPr>
            <a:t>Respondents most commonly experienced receiving unwanted phone calls or messages. </a:t>
          </a:r>
        </a:p>
        <a:p>
          <a:pPr marL="585216" marR="0" lvl="1" indent="-128016">
            <a:spcBef>
              <a:spcPts val="500"/>
            </a:spcBef>
            <a:spcAft>
              <a:spcPts val="0"/>
            </a:spcAft>
            <a:buSzPts val="800"/>
            <a:buFont typeface="Verdana"/>
            <a:buChar char="•"/>
          </a:pPr>
          <a:r>
            <a:rPr lang="en-US" sz="900" baseline="0">
              <a:solidFill>
                <a:schemeClr val="tx1"/>
              </a:solidFill>
              <a:effectLst/>
              <a:ea typeface="Times New Roman"/>
            </a:rPr>
            <a:t>The unwanted behavior was most often done by an acquaintance or peer.</a:t>
          </a:r>
        </a:p>
        <a:p>
          <a:pPr marL="585216" marR="0" lvl="1" indent="-128016">
            <a:spcBef>
              <a:spcPts val="500"/>
            </a:spcBef>
            <a:spcAft>
              <a:spcPts val="0"/>
            </a:spcAft>
            <a:buSzPts val="800"/>
            <a:buFont typeface="Verdana"/>
            <a:buChar char="•"/>
          </a:pPr>
          <a:r>
            <a:rPr lang="en-US" sz="900" baseline="0">
              <a:solidFill>
                <a:schemeClr val="tx1"/>
              </a:solidFill>
              <a:effectLst/>
              <a:ea typeface="Times New Roman"/>
            </a:rPr>
            <a:t>Respondents most often told a roommate, friend, or classmate about the incident. </a:t>
          </a:r>
        </a:p>
      </xdr:txBody>
    </xdr:sp>
    <xdr:clientData/>
  </xdr:twoCellAnchor>
  <xdr:twoCellAnchor>
    <xdr:from>
      <xdr:col>6</xdr:col>
      <xdr:colOff>1246768</xdr:colOff>
      <xdr:row>33</xdr:row>
      <xdr:rowOff>61476</xdr:rowOff>
    </xdr:from>
    <xdr:to>
      <xdr:col>7</xdr:col>
      <xdr:colOff>266701</xdr:colOff>
      <xdr:row>34</xdr:row>
      <xdr:rowOff>66675</xdr:rowOff>
    </xdr:to>
    <xdr:sp macro="" textlink="#REF!">
      <xdr:nvSpPr>
        <xdr:cNvPr id="3" name="TextBox 40">
          <a:extLst>
            <a:ext uri="{FF2B5EF4-FFF2-40B4-BE49-F238E27FC236}">
              <a16:creationId xmlns:a16="http://schemas.microsoft.com/office/drawing/2014/main" id="{00000000-0008-0000-1400-000003000000}"/>
            </a:ext>
          </a:extLst>
        </xdr:cNvPr>
        <xdr:cNvSpPr txBox="1"/>
      </xdr:nvSpPr>
      <xdr:spPr bwMode="gray">
        <a:xfrm>
          <a:off x="6352168" y="7894836"/>
          <a:ext cx="269613" cy="172839"/>
        </a:xfrm>
        <a:prstGeom prst="rect">
          <a:avLst/>
        </a:prstGeom>
        <a:noFill/>
      </xdr:spPr>
      <xdr:txBody>
        <a:bodyPr wrap="square" lIns="0" tIns="0" rIns="0" bIns="0" rtlCol="0" anchor="t">
          <a:noAutofit/>
        </a:bodyPr>
        <a:lstStyle>
          <a:defPPr>
            <a:defRPr lang="en-US"/>
          </a:defPPr>
          <a:lvl1pPr marL="0" algn="l" defTabSz="640080" rtl="0" eaLnBrk="1" latinLnBrk="0" hangingPunct="1">
            <a:defRPr sz="1300" kern="1200">
              <a:solidFill>
                <a:schemeClr val="tx1"/>
              </a:solidFill>
              <a:latin typeface="+mn-lt"/>
              <a:ea typeface="+mn-ea"/>
              <a:cs typeface="+mn-cs"/>
            </a:defRPr>
          </a:lvl1pPr>
          <a:lvl2pPr marL="320040" algn="l" defTabSz="640080" rtl="0" eaLnBrk="1" latinLnBrk="0" hangingPunct="1">
            <a:defRPr sz="1300" kern="1200">
              <a:solidFill>
                <a:schemeClr val="tx1"/>
              </a:solidFill>
              <a:latin typeface="+mn-lt"/>
              <a:ea typeface="+mn-ea"/>
              <a:cs typeface="+mn-cs"/>
            </a:defRPr>
          </a:lvl2pPr>
          <a:lvl3pPr marL="640080" algn="l" defTabSz="640080" rtl="0" eaLnBrk="1" latinLnBrk="0" hangingPunct="1">
            <a:defRPr sz="1300" kern="1200">
              <a:solidFill>
                <a:schemeClr val="tx1"/>
              </a:solidFill>
              <a:latin typeface="+mn-lt"/>
              <a:ea typeface="+mn-ea"/>
              <a:cs typeface="+mn-cs"/>
            </a:defRPr>
          </a:lvl3pPr>
          <a:lvl4pPr marL="960120" algn="l" defTabSz="640080" rtl="0" eaLnBrk="1" latinLnBrk="0" hangingPunct="1">
            <a:defRPr sz="1300" kern="1200">
              <a:solidFill>
                <a:schemeClr val="tx1"/>
              </a:solidFill>
              <a:latin typeface="+mn-lt"/>
              <a:ea typeface="+mn-ea"/>
              <a:cs typeface="+mn-cs"/>
            </a:defRPr>
          </a:lvl4pPr>
          <a:lvl5pPr marL="1280160" algn="l" defTabSz="640080" rtl="0" eaLnBrk="1" latinLnBrk="0" hangingPunct="1">
            <a:defRPr sz="1300" kern="1200">
              <a:solidFill>
                <a:schemeClr val="tx1"/>
              </a:solidFill>
              <a:latin typeface="+mn-lt"/>
              <a:ea typeface="+mn-ea"/>
              <a:cs typeface="+mn-cs"/>
            </a:defRPr>
          </a:lvl5pPr>
          <a:lvl6pPr marL="1600200" algn="l" defTabSz="640080" rtl="0" eaLnBrk="1" latinLnBrk="0" hangingPunct="1">
            <a:defRPr sz="1300" kern="1200">
              <a:solidFill>
                <a:schemeClr val="tx1"/>
              </a:solidFill>
              <a:latin typeface="+mn-lt"/>
              <a:ea typeface="+mn-ea"/>
              <a:cs typeface="+mn-cs"/>
            </a:defRPr>
          </a:lvl6pPr>
          <a:lvl7pPr marL="1920240" algn="l" defTabSz="640080" rtl="0" eaLnBrk="1" latinLnBrk="0" hangingPunct="1">
            <a:defRPr sz="1300" kern="1200">
              <a:solidFill>
                <a:schemeClr val="tx1"/>
              </a:solidFill>
              <a:latin typeface="+mn-lt"/>
              <a:ea typeface="+mn-ea"/>
              <a:cs typeface="+mn-cs"/>
            </a:defRPr>
          </a:lvl7pPr>
          <a:lvl8pPr marL="2240280" algn="l" defTabSz="640080" rtl="0" eaLnBrk="1" latinLnBrk="0" hangingPunct="1">
            <a:defRPr sz="1300" kern="1200">
              <a:solidFill>
                <a:schemeClr val="tx1"/>
              </a:solidFill>
              <a:latin typeface="+mn-lt"/>
              <a:ea typeface="+mn-ea"/>
              <a:cs typeface="+mn-cs"/>
            </a:defRPr>
          </a:lvl8pPr>
          <a:lvl9pPr marL="2560320" algn="l" defTabSz="640080" rtl="0" eaLnBrk="1" latinLnBrk="0" hangingPunct="1">
            <a:defRPr sz="1300" kern="1200">
              <a:solidFill>
                <a:schemeClr val="tx1"/>
              </a:solidFill>
              <a:latin typeface="+mn-lt"/>
              <a:ea typeface="+mn-ea"/>
              <a:cs typeface="+mn-cs"/>
            </a:defRPr>
          </a:lvl9pPr>
        </a:lstStyle>
        <a:p>
          <a:fld id="{41031503-2E9E-4559-A03D-D8ADBF87F4C8}" type="TxLink">
            <a:rPr lang="en-US" sz="900" b="0" i="0" u="none" strike="noStrike">
              <a:solidFill>
                <a:srgbClr val="4F5861"/>
              </a:solidFill>
              <a:latin typeface="Verdana"/>
              <a:ea typeface="Verdana"/>
              <a:cs typeface="Verdana"/>
            </a:rPr>
            <a:pPr/>
            <a:t> </a:t>
          </a:fld>
          <a:endParaRPr lang="en-US" sz="2500">
            <a:solidFill>
              <a:schemeClr val="accent6"/>
            </a:solidFill>
            <a:latin typeface="+mj-lt"/>
          </a:endParaRPr>
        </a:p>
      </xdr:txBody>
    </xdr:sp>
    <xdr:clientData/>
  </xdr:twoCellAnchor>
  <xdr:twoCellAnchor>
    <xdr:from>
      <xdr:col>10</xdr:col>
      <xdr:colOff>1529255</xdr:colOff>
      <xdr:row>0</xdr:row>
      <xdr:rowOff>541282</xdr:rowOff>
    </xdr:from>
    <xdr:to>
      <xdr:col>10</xdr:col>
      <xdr:colOff>2922659</xdr:colOff>
      <xdr:row>0</xdr:row>
      <xdr:rowOff>727210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bwMode="gray">
        <a:xfrm>
          <a:off x="10147475" y="541282"/>
          <a:ext cx="1393404"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©2018 EAB • All Rights Reserved</a:t>
          </a:r>
        </a:p>
      </xdr:txBody>
    </xdr:sp>
    <xdr:clientData/>
  </xdr:twoCellAnchor>
  <xdr:twoCellAnchor editAs="oneCell">
    <xdr:from>
      <xdr:col>0</xdr:col>
      <xdr:colOff>132783</xdr:colOff>
      <xdr:row>0</xdr:row>
      <xdr:rowOff>133917</xdr:rowOff>
    </xdr:from>
    <xdr:to>
      <xdr:col>0</xdr:col>
      <xdr:colOff>1561533</xdr:colOff>
      <xdr:row>0</xdr:row>
      <xdr:rowOff>682557</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783" y="133917"/>
          <a:ext cx="1428750" cy="548640"/>
        </a:xfrm>
        <a:prstGeom prst="rect">
          <a:avLst/>
        </a:prstGeom>
      </xdr:spPr>
    </xdr:pic>
    <xdr:clientData/>
  </xdr:twoCellAnchor>
  <xdr:twoCellAnchor>
    <xdr:from>
      <xdr:col>5</xdr:col>
      <xdr:colOff>364727</xdr:colOff>
      <xdr:row>3</xdr:row>
      <xdr:rowOff>64420</xdr:rowOff>
    </xdr:from>
    <xdr:to>
      <xdr:col>10</xdr:col>
      <xdr:colOff>619125</xdr:colOff>
      <xdr:row>6</xdr:row>
      <xdr:rowOff>33338</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bwMode="gray">
        <a:xfrm>
          <a:off x="5135165" y="1310608"/>
          <a:ext cx="6437710" cy="60391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a:solidFill>
                <a:schemeClr val="tx1"/>
              </a:solidFill>
              <a:latin typeface="+mn-lt"/>
              <a:ea typeface="+mn-ea"/>
              <a:cs typeface="+mn-cs"/>
            </a:rPr>
            <a:t>Experiences</a:t>
          </a:r>
          <a:r>
            <a:rPr lang="en-US" sz="1000" b="1" baseline="0">
              <a:solidFill>
                <a:schemeClr val="tx1"/>
              </a:solidFill>
              <a:latin typeface="+mn-lt"/>
              <a:ea typeface="+mn-ea"/>
              <a:cs typeface="+mn-cs"/>
            </a:rPr>
            <a:t> with Intimate Partners </a:t>
          </a:r>
        </a:p>
        <a:p>
          <a:pPr marL="0" marR="0" indent="0" defTabSz="914400" eaLnBrk="1" fontAlgn="auto" latinLnBrk="0" hangingPunct="1">
            <a:lnSpc>
              <a:spcPct val="100000"/>
            </a:lnSpc>
            <a:spcBef>
              <a:spcPts val="500"/>
            </a:spcBef>
            <a:spcAft>
              <a:spcPts val="0"/>
            </a:spcAft>
            <a:buClrTx/>
            <a:buSzTx/>
            <a:buFontTx/>
            <a:buNone/>
            <a:tabLst/>
          </a:pPr>
          <a:r>
            <a:rPr lang="en-US" sz="900" b="0" i="1" baseline="0">
              <a:solidFill>
                <a:schemeClr val="tx1"/>
              </a:solidFill>
              <a:latin typeface="+mn-lt"/>
              <a:ea typeface="+mn-ea"/>
              <a:cs typeface="+mn-cs"/>
            </a:rPr>
            <a:t>Respondents were asked if they had a casual, steady, or serious dating or intimate partner or spouse. Respondents who answered "yes" answered the following questions about their relationship with their partner. </a:t>
          </a:r>
          <a:endParaRPr lang="en-US" sz="900" b="0" i="1">
            <a:solidFill>
              <a:schemeClr val="tx1"/>
            </a:solidFill>
            <a:latin typeface="+mn-lt"/>
            <a:ea typeface="+mn-ea"/>
            <a:cs typeface="+mn-cs"/>
          </a:endParaRPr>
        </a:p>
      </xdr:txBody>
    </xdr:sp>
    <xdr:clientData/>
  </xdr:twoCellAnchor>
  <xdr:twoCellAnchor>
    <xdr:from>
      <xdr:col>5</xdr:col>
      <xdr:colOff>269874</xdr:colOff>
      <xdr:row>3</xdr:row>
      <xdr:rowOff>15874</xdr:rowOff>
    </xdr:from>
    <xdr:to>
      <xdr:col>10</xdr:col>
      <xdr:colOff>706437</xdr:colOff>
      <xdr:row>12</xdr:row>
      <xdr:rowOff>59530</xdr:rowOff>
    </xdr:to>
    <xdr:sp macro="" textlink="">
      <xdr:nvSpPr>
        <xdr:cNvPr id="9" name="Rectangle 8">
          <a:extLst>
            <a:ext uri="{FF2B5EF4-FFF2-40B4-BE49-F238E27FC236}">
              <a16:creationId xmlns:a16="http://schemas.microsoft.com/office/drawing/2014/main" id="{00000000-0008-0000-1400-000009000000}"/>
            </a:ext>
          </a:extLst>
        </xdr:cNvPr>
        <xdr:cNvSpPr/>
      </xdr:nvSpPr>
      <xdr:spPr bwMode="gray">
        <a:xfrm>
          <a:off x="5040312" y="1262062"/>
          <a:ext cx="6619875" cy="186928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5</xdr:col>
      <xdr:colOff>345676</xdr:colOff>
      <xdr:row>13</xdr:row>
      <xdr:rowOff>115912</xdr:rowOff>
    </xdr:from>
    <xdr:to>
      <xdr:col>10</xdr:col>
      <xdr:colOff>603249</xdr:colOff>
      <xdr:row>16</xdr:row>
      <xdr:rowOff>11907</xdr:rowOff>
    </xdr:to>
    <xdr:sp macro="" textlink="">
      <xdr:nvSpPr>
        <xdr:cNvPr id="12" name="TextBox 11">
          <a:extLst>
            <a:ext uri="{FF2B5EF4-FFF2-40B4-BE49-F238E27FC236}">
              <a16:creationId xmlns:a16="http://schemas.microsoft.com/office/drawing/2014/main" id="{00000000-0008-0000-1400-00000C000000}"/>
            </a:ext>
          </a:extLst>
        </xdr:cNvPr>
        <xdr:cNvSpPr txBox="1"/>
      </xdr:nvSpPr>
      <xdr:spPr bwMode="gray">
        <a:xfrm>
          <a:off x="5116114" y="3386162"/>
          <a:ext cx="6440885" cy="499245"/>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1000" b="1" baseline="0">
              <a:solidFill>
                <a:schemeClr val="tx1"/>
              </a:solidFill>
              <a:latin typeface="+mn-lt"/>
              <a:ea typeface="+mn-ea"/>
              <a:cs typeface="+mn-cs"/>
            </a:rPr>
            <a:t>Stalking and Harassment</a:t>
          </a:r>
        </a:p>
        <a:p>
          <a:pPr marL="0" marR="0" indent="0" defTabSz="914400" eaLnBrk="1" fontAlgn="auto" latinLnBrk="0" hangingPunct="1">
            <a:lnSpc>
              <a:spcPct val="100000"/>
            </a:lnSpc>
            <a:spcBef>
              <a:spcPts val="500"/>
            </a:spcBef>
            <a:spcAft>
              <a:spcPts val="0"/>
            </a:spcAft>
            <a:buClrTx/>
            <a:buSzTx/>
            <a:buFontTx/>
            <a:buNone/>
            <a:tabLst/>
          </a:pPr>
          <a:r>
            <a:rPr lang="en-US" sz="800" b="0" i="1" baseline="0">
              <a:solidFill>
                <a:schemeClr val="tx1"/>
              </a:solidFill>
              <a:latin typeface="+mn-lt"/>
              <a:ea typeface="+mn-ea"/>
              <a:cs typeface="+mn-cs"/>
            </a:rPr>
            <a:t>Respondents were asked if they felt frightened, concerned, angered, or annoyed by a variety of stalking and harassing behaviors. </a:t>
          </a:r>
        </a:p>
      </xdr:txBody>
    </xdr:sp>
    <xdr:clientData/>
  </xdr:twoCellAnchor>
  <xdr:twoCellAnchor>
    <xdr:from>
      <xdr:col>5</xdr:col>
      <xdr:colOff>269875</xdr:colOff>
      <xdr:row>13</xdr:row>
      <xdr:rowOff>59531</xdr:rowOff>
    </xdr:from>
    <xdr:to>
      <xdr:col>11</xdr:col>
      <xdr:colOff>7938</xdr:colOff>
      <xdr:row>21</xdr:row>
      <xdr:rowOff>47625</xdr:rowOff>
    </xdr:to>
    <xdr:sp macro="" textlink="">
      <xdr:nvSpPr>
        <xdr:cNvPr id="15" name="Rectangle 14">
          <a:extLst>
            <a:ext uri="{FF2B5EF4-FFF2-40B4-BE49-F238E27FC236}">
              <a16:creationId xmlns:a16="http://schemas.microsoft.com/office/drawing/2014/main" id="{00000000-0008-0000-1400-00000F000000}"/>
            </a:ext>
          </a:extLst>
        </xdr:cNvPr>
        <xdr:cNvSpPr/>
      </xdr:nvSpPr>
      <xdr:spPr bwMode="gray">
        <a:xfrm>
          <a:off x="5040313" y="3329781"/>
          <a:ext cx="6635750" cy="154384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0</xdr:col>
      <xdr:colOff>0</xdr:colOff>
      <xdr:row>2</xdr:row>
      <xdr:rowOff>0</xdr:rowOff>
    </xdr:from>
    <xdr:to>
      <xdr:col>1</xdr:col>
      <xdr:colOff>33061</xdr:colOff>
      <xdr:row>25</xdr:row>
      <xdr:rowOff>126707</xdr:rowOff>
    </xdr:to>
    <xdr:grpSp>
      <xdr:nvGrpSpPr>
        <xdr:cNvPr id="10" name="Group 9">
          <a:extLst>
            <a:ext uri="{FF2B5EF4-FFF2-40B4-BE49-F238E27FC236}">
              <a16:creationId xmlns:a16="http://schemas.microsoft.com/office/drawing/2014/main" id="{EBCDAA2C-4358-470A-B220-A0BDF9EEAE7A}"/>
            </a:ext>
          </a:extLst>
        </xdr:cNvPr>
        <xdr:cNvGrpSpPr/>
      </xdr:nvGrpSpPr>
      <xdr:grpSpPr>
        <a:xfrm>
          <a:off x="0" y="1055688"/>
          <a:ext cx="1691999" cy="4873332"/>
          <a:chOff x="0" y="1047750"/>
          <a:chExt cx="1842811" cy="4898732"/>
        </a:xfrm>
      </xdr:grpSpPr>
      <xdr:sp macro="" textlink="">
        <xdr:nvSpPr>
          <xdr:cNvPr id="11" name="TextBox 10">
            <a:extLst>
              <a:ext uri="{FF2B5EF4-FFF2-40B4-BE49-F238E27FC236}">
                <a16:creationId xmlns:a16="http://schemas.microsoft.com/office/drawing/2014/main" id="{144CE5D5-4F48-4965-91D7-31DBC030EAC2}"/>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13" name="TextBox 12">
            <a:hlinkClick xmlns:r="http://schemas.openxmlformats.org/officeDocument/2006/relationships" r:id="rId2"/>
            <a:extLst>
              <a:ext uri="{FF2B5EF4-FFF2-40B4-BE49-F238E27FC236}">
                <a16:creationId xmlns:a16="http://schemas.microsoft.com/office/drawing/2014/main" id="{697D334A-53CD-4671-8379-6A8861F3B367}"/>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4" name="TextBox 13">
            <a:hlinkClick xmlns:r="http://schemas.openxmlformats.org/officeDocument/2006/relationships" r:id="rId3"/>
            <a:extLst>
              <a:ext uri="{FF2B5EF4-FFF2-40B4-BE49-F238E27FC236}">
                <a16:creationId xmlns:a16="http://schemas.microsoft.com/office/drawing/2014/main" id="{DFBB6A92-B052-4B02-B772-7C652C6BD3F7}"/>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6" name="TextBox 15">
            <a:hlinkClick xmlns:r="http://schemas.openxmlformats.org/officeDocument/2006/relationships" r:id="rId4"/>
            <a:extLst>
              <a:ext uri="{FF2B5EF4-FFF2-40B4-BE49-F238E27FC236}">
                <a16:creationId xmlns:a16="http://schemas.microsoft.com/office/drawing/2014/main" id="{B45AD7E2-C552-4EFC-9885-F8F0972DE109}"/>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5"/>
            <a:extLst>
              <a:ext uri="{FF2B5EF4-FFF2-40B4-BE49-F238E27FC236}">
                <a16:creationId xmlns:a16="http://schemas.microsoft.com/office/drawing/2014/main" id="{AF106759-E350-49A8-8768-B43DF3F93485}"/>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6"/>
            <a:extLst>
              <a:ext uri="{FF2B5EF4-FFF2-40B4-BE49-F238E27FC236}">
                <a16:creationId xmlns:a16="http://schemas.microsoft.com/office/drawing/2014/main" id="{F0C8A4F6-D0CF-4964-AB06-1594E8FBABD2}"/>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588205BA-8EAC-4D29-AB81-ED41FC5BADA7}"/>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BE9CA3EB-8C7F-4C0A-8D41-BA0EB7F905EB}"/>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21" name="TextBox 20">
            <a:hlinkClick xmlns:r="http://schemas.openxmlformats.org/officeDocument/2006/relationships" r:id="rId9"/>
            <a:extLst>
              <a:ext uri="{FF2B5EF4-FFF2-40B4-BE49-F238E27FC236}">
                <a16:creationId xmlns:a16="http://schemas.microsoft.com/office/drawing/2014/main" id="{33F910A2-843C-48DE-92C7-C0DD9253F0D5}"/>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22" name="TextBox 21">
            <a:hlinkClick xmlns:r="http://schemas.openxmlformats.org/officeDocument/2006/relationships" r:id="rId10"/>
            <a:extLst>
              <a:ext uri="{FF2B5EF4-FFF2-40B4-BE49-F238E27FC236}">
                <a16:creationId xmlns:a16="http://schemas.microsoft.com/office/drawing/2014/main" id="{BA3C9C8D-FF96-4C6A-99CB-155842254A8F}"/>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23" name="TextBox 22">
            <a:hlinkClick xmlns:r="http://schemas.openxmlformats.org/officeDocument/2006/relationships" r:id="rId11"/>
            <a:extLst>
              <a:ext uri="{FF2B5EF4-FFF2-40B4-BE49-F238E27FC236}">
                <a16:creationId xmlns:a16="http://schemas.microsoft.com/office/drawing/2014/main" id="{1C9B8D37-DD1B-4107-948D-FC8F07BAA00E}"/>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24" name="TextBox 23">
            <a:hlinkClick xmlns:r="http://schemas.openxmlformats.org/officeDocument/2006/relationships" r:id="rId12"/>
            <a:extLst>
              <a:ext uri="{FF2B5EF4-FFF2-40B4-BE49-F238E27FC236}">
                <a16:creationId xmlns:a16="http://schemas.microsoft.com/office/drawing/2014/main" id="{14E48B76-7939-4EC4-B423-0126139C90D8}"/>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5" name="TextBox 24">
            <a:hlinkClick xmlns:r="http://schemas.openxmlformats.org/officeDocument/2006/relationships" r:id="rId13"/>
            <a:extLst>
              <a:ext uri="{FF2B5EF4-FFF2-40B4-BE49-F238E27FC236}">
                <a16:creationId xmlns:a16="http://schemas.microsoft.com/office/drawing/2014/main" id="{3F950807-35A3-48C8-A03D-4C94CC0E8F18}"/>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6" name="TextBox 25">
            <a:extLst>
              <a:ext uri="{FF2B5EF4-FFF2-40B4-BE49-F238E27FC236}">
                <a16:creationId xmlns:a16="http://schemas.microsoft.com/office/drawing/2014/main" id="{1FC50E70-1641-4A0B-B2C5-37B3EE99B36B}"/>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133505</xdr:colOff>
      <xdr:row>0</xdr:row>
      <xdr:rowOff>132944</xdr:rowOff>
    </xdr:from>
    <xdr:to>
      <xdr:col>0</xdr:col>
      <xdr:colOff>1563369</xdr:colOff>
      <xdr:row>0</xdr:row>
      <xdr:rowOff>681584</xdr:rowOff>
    </xdr:to>
    <xdr:pic>
      <xdr:nvPicPr>
        <xdr:cNvPr id="46" name="Picture 45">
          <a:extLst>
            <a:ext uri="{FF2B5EF4-FFF2-40B4-BE49-F238E27FC236}">
              <a16:creationId xmlns:a16="http://schemas.microsoft.com/office/drawing/2014/main" id="{00000000-0008-0000-15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505" y="132944"/>
          <a:ext cx="1429864" cy="548640"/>
        </a:xfrm>
        <a:prstGeom prst="rect">
          <a:avLst/>
        </a:prstGeom>
      </xdr:spPr>
    </xdr:pic>
    <xdr:clientData/>
  </xdr:twoCellAnchor>
  <xdr:twoCellAnchor>
    <xdr:from>
      <xdr:col>4</xdr:col>
      <xdr:colOff>1345406</xdr:colOff>
      <xdr:row>2</xdr:row>
      <xdr:rowOff>139532</xdr:rowOff>
    </xdr:from>
    <xdr:to>
      <xdr:col>7</xdr:col>
      <xdr:colOff>632635</xdr:colOff>
      <xdr:row>27</xdr:row>
      <xdr:rowOff>38100</xdr:rowOff>
    </xdr:to>
    <xdr:sp macro="" textlink="">
      <xdr:nvSpPr>
        <xdr:cNvPr id="64" name="Text Box 15">
          <a:extLst>
            <a:ext uri="{FF2B5EF4-FFF2-40B4-BE49-F238E27FC236}">
              <a16:creationId xmlns:a16="http://schemas.microsoft.com/office/drawing/2014/main" id="{00000000-0008-0000-1500-000040000000}"/>
            </a:ext>
          </a:extLst>
        </xdr:cNvPr>
        <xdr:cNvSpPr txBox="1"/>
      </xdr:nvSpPr>
      <xdr:spPr bwMode="gray">
        <a:xfrm>
          <a:off x="7469981" y="1187282"/>
          <a:ext cx="2725754" cy="4765843"/>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rtl="0" eaLnBrk="1" latinLnBrk="0" hangingPunct="1"/>
          <a:r>
            <a:rPr lang="en-US" sz="500" b="1">
              <a:solidFill>
                <a:schemeClr val="tx1"/>
              </a:solidFill>
              <a:effectLst/>
              <a:latin typeface="+mn-lt"/>
              <a:ea typeface="+mn-ea"/>
              <a:cs typeface="+mn-cs"/>
            </a:rPr>
            <a:t>LEGAL CAVEAT</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EAB Global, Inc. (“EAB”) has made efforts to verify the accuracy of the information it provides to members. This report relies on data obtained from many sources, however, and EAB cannot guarantee the accuracy of the information provided or any analysis based thereon. In addition, neither EAB nor any of its affiliates (each, an “EAB Organization”) is in the business of giving legal, accounting, or other professional advice, and its reports should not be construed as professional advice. In particular, members should not rely on any legal commentary in this report as a basis for action, or assume that any tactics described herein would be permitted by applicable law or appropriate for a given member’s situation. Members are advised to consult with appropriate professionals concerning legal, tax, or accounting issues, before implementing any of these tactics. No EAB Organization or any of its respective officers, directors, employees, or agents shall be liable for any claims, liabilities, or expenses relating to (a) any errors or omissions in this report,</a:t>
          </a:r>
          <a:r>
            <a:rPr lang="en-US" sz="500" baseline="0">
              <a:solidFill>
                <a:schemeClr val="tx1"/>
              </a:solidFill>
              <a:effectLst/>
              <a:latin typeface="+mn-lt"/>
              <a:ea typeface="+mn-ea"/>
              <a:cs typeface="+mn-cs"/>
            </a:rPr>
            <a:t> </a:t>
          </a:r>
          <a:r>
            <a:rPr lang="en-US" sz="500">
              <a:solidFill>
                <a:schemeClr val="tx1"/>
              </a:solidFill>
              <a:effectLst/>
              <a:latin typeface="+mn-lt"/>
              <a:ea typeface="+mn-ea"/>
              <a:cs typeface="+mn-cs"/>
            </a:rPr>
            <a:t>whether caused by any EAB organization, or any of their respective employees or agents, or sources or other third parties, (b) any recommendation by any EAB Organization, or (c) failure of member and its employees and agents to abide by the terms set forth herein.</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EAB is a registered trademark of EAB Global, Inc. in the United States and other countries. Members are not permitted to use these trademarks, or any other trademark, product name, service name, trade name, and logo of any EAB Organization without prior written consent of EAB. Other trademarks, product names, service names, trade names, and logos used within these pages are the property of their respective holders. Use of other company trademarks, product names, service names, trade names, and logos or images of the same does not necessarily constitute (a) an endorsement by such company of an EAB Organization and its products and services, or</a:t>
          </a:r>
          <a:br>
            <a:rPr lang="en-US" sz="500">
              <a:solidFill>
                <a:schemeClr val="tx1"/>
              </a:solidFill>
              <a:effectLst/>
              <a:latin typeface="+mn-lt"/>
              <a:ea typeface="+mn-ea"/>
              <a:cs typeface="+mn-cs"/>
            </a:rPr>
          </a:br>
          <a:r>
            <a:rPr lang="en-US" sz="500">
              <a:solidFill>
                <a:schemeClr val="tx1"/>
              </a:solidFill>
              <a:effectLst/>
              <a:latin typeface="+mn-lt"/>
              <a:ea typeface="+mn-ea"/>
              <a:cs typeface="+mn-cs"/>
            </a:rPr>
            <a:t>(b) an endorsement of the company or its products or services by an EAB Organization. No EAB Organization is affiliated with any such company.</a:t>
          </a:r>
        </a:p>
        <a:p>
          <a:pPr rtl="0" eaLnBrk="1" latinLnBrk="0" hangingPunct="1"/>
          <a:endParaRPr lang="en-US" sz="500">
            <a:solidFill>
              <a:schemeClr val="tx1"/>
            </a:solidFill>
            <a:effectLst/>
          </a:endParaRPr>
        </a:p>
        <a:p>
          <a:pPr rtl="0" eaLnBrk="1" latinLnBrk="0" hangingPunct="1"/>
          <a:r>
            <a:rPr lang="en-US" sz="500" b="1">
              <a:solidFill>
                <a:schemeClr val="tx1"/>
              </a:solidFill>
              <a:effectLst/>
              <a:latin typeface="+mn-lt"/>
              <a:ea typeface="+mn-ea"/>
              <a:cs typeface="+mn-cs"/>
            </a:rPr>
            <a:t>IMPORTANT: Please read the following.</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EAB has prepared this report for the exclusive use of its members. Each member acknowledges and agrees that this report and the information contained herein (collectively, the “Report”) are confidential and proprietary to EAB. By accepting delivery of this Report, each member agrees to abide by the terms as stated herein, including the following:</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1.</a:t>
          </a:r>
          <a:r>
            <a:rPr lang="en-US" sz="500" baseline="0">
              <a:solidFill>
                <a:schemeClr val="tx1"/>
              </a:solidFill>
              <a:effectLst/>
              <a:latin typeface="+mn-lt"/>
              <a:ea typeface="+mn-ea"/>
              <a:cs typeface="+mn-cs"/>
            </a:rPr>
            <a:t> </a:t>
          </a:r>
          <a:r>
            <a:rPr lang="en-US" sz="500">
              <a:solidFill>
                <a:schemeClr val="tx1"/>
              </a:solidFill>
              <a:effectLst/>
              <a:latin typeface="+mn-lt"/>
              <a:ea typeface="+mn-ea"/>
              <a:cs typeface="+mn-cs"/>
            </a:rPr>
            <a:t>All right, title, and interest in and to this Report is owned by an EAB Organization. Except as stated herein, no right, license, permission, or interest of any kind in this Report is intended to be given, transferred to, or acquired by a member. Each member is authorized to use this Report only to the extent expressly authorized herein.</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2.</a:t>
          </a:r>
          <a:r>
            <a:rPr lang="en-US" sz="500" baseline="0">
              <a:solidFill>
                <a:schemeClr val="tx1"/>
              </a:solidFill>
              <a:effectLst/>
              <a:latin typeface="+mn-lt"/>
              <a:ea typeface="+mn-ea"/>
              <a:cs typeface="+mn-cs"/>
            </a:rPr>
            <a:t> </a:t>
          </a:r>
          <a:r>
            <a:rPr lang="en-US" sz="500">
              <a:solidFill>
                <a:schemeClr val="tx1"/>
              </a:solidFill>
              <a:effectLst/>
              <a:latin typeface="+mn-lt"/>
              <a:ea typeface="+mn-ea"/>
              <a:cs typeface="+mn-cs"/>
            </a:rPr>
            <a:t>Each member shall not sell, license,  or republish</a:t>
          </a:r>
          <a:r>
            <a:rPr lang="en-US" sz="500" baseline="0">
              <a:solidFill>
                <a:schemeClr val="tx1"/>
              </a:solidFill>
              <a:effectLst/>
              <a:latin typeface="+mn-lt"/>
              <a:ea typeface="+mn-ea"/>
              <a:cs typeface="+mn-cs"/>
            </a:rPr>
            <a:t> </a:t>
          </a:r>
          <a:r>
            <a:rPr lang="en-US" sz="500">
              <a:solidFill>
                <a:schemeClr val="tx1"/>
              </a:solidFill>
              <a:effectLst/>
              <a:latin typeface="+mn-lt"/>
              <a:ea typeface="+mn-ea"/>
              <a:cs typeface="+mn-cs"/>
            </a:rPr>
            <a:t>or otherwise this Report, in part or in whole. </a:t>
          </a:r>
        </a:p>
        <a:p>
          <a:pPr rtl="0" eaLnBrk="1" latinLnBrk="0" hangingPunct="1"/>
          <a:r>
            <a:rPr lang="en-US" sz="500">
              <a:solidFill>
                <a:schemeClr val="tx1"/>
              </a:solidFill>
              <a:effectLst/>
              <a:latin typeface="+mn-lt"/>
              <a:ea typeface="+mn-ea"/>
              <a:cs typeface="+mn-cs"/>
            </a:rPr>
            <a:t>3. Each member shall not remove from this Report any confidential markings, copyright notices, and/or other similar indicia herein.</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4. Each member is responsible for any breach of its obligations as stated herein by any of its employees or agents.</a:t>
          </a:r>
          <a:endParaRPr lang="en-US" sz="500">
            <a:solidFill>
              <a:schemeClr val="tx1"/>
            </a:solidFill>
            <a:effectLst/>
          </a:endParaRPr>
        </a:p>
        <a:p>
          <a:pPr rtl="0" eaLnBrk="1" latinLnBrk="0" hangingPunct="1"/>
          <a:r>
            <a:rPr lang="en-US" sz="500">
              <a:solidFill>
                <a:schemeClr val="tx1"/>
              </a:solidFill>
              <a:effectLst/>
              <a:latin typeface="+mn-lt"/>
              <a:ea typeface="+mn-ea"/>
              <a:cs typeface="+mn-cs"/>
            </a:rPr>
            <a:t>5. If a member is unwilling to abide by any of the foregoing obligations, then such member shall promptly return this Report and all copies thereof to EAB.</a:t>
          </a:r>
          <a:endParaRPr lang="en-US" sz="500">
            <a:solidFill>
              <a:schemeClr val="tx1"/>
            </a:solidFill>
            <a:effectLst/>
          </a:endParaRPr>
        </a:p>
      </xdr:txBody>
    </xdr:sp>
    <xdr:clientData/>
  </xdr:twoCellAnchor>
  <xdr:twoCellAnchor>
    <xdr:from>
      <xdr:col>7</xdr:col>
      <xdr:colOff>729789</xdr:colOff>
      <xdr:row>1</xdr:row>
      <xdr:rowOff>143916</xdr:rowOff>
    </xdr:from>
    <xdr:to>
      <xdr:col>7</xdr:col>
      <xdr:colOff>729789</xdr:colOff>
      <xdr:row>27</xdr:row>
      <xdr:rowOff>0</xdr:rowOff>
    </xdr:to>
    <xdr:cxnSp macro="">
      <xdr:nvCxnSpPr>
        <xdr:cNvPr id="65" name="Straight Arrow Connector 64">
          <a:extLst>
            <a:ext uri="{FF2B5EF4-FFF2-40B4-BE49-F238E27FC236}">
              <a16:creationId xmlns:a16="http://schemas.microsoft.com/office/drawing/2014/main" id="{00000000-0008-0000-1500-000041000000}"/>
            </a:ext>
          </a:extLst>
        </xdr:cNvPr>
        <xdr:cNvCxnSpPr>
          <a:cxnSpLocks noChangeShapeType="1"/>
        </xdr:cNvCxnSpPr>
      </xdr:nvCxnSpPr>
      <xdr:spPr bwMode="auto">
        <a:xfrm>
          <a:off x="10278602" y="965447"/>
          <a:ext cx="0" cy="4940053"/>
        </a:xfrm>
        <a:prstGeom prst="straightConnector1">
          <a:avLst/>
        </a:prstGeom>
        <a:noFill/>
        <a:ln w="6350">
          <a:solidFill>
            <a:schemeClr val="accent3"/>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xdr:col>
      <xdr:colOff>59531</xdr:colOff>
      <xdr:row>2</xdr:row>
      <xdr:rowOff>59530</xdr:rowOff>
    </xdr:from>
    <xdr:to>
      <xdr:col>4</xdr:col>
      <xdr:colOff>1012031</xdr:colOff>
      <xdr:row>28</xdr:row>
      <xdr:rowOff>85220</xdr:rowOff>
    </xdr:to>
    <xdr:sp macro="" textlink="">
      <xdr:nvSpPr>
        <xdr:cNvPr id="36" name="Line Callout 2 (No Border) 86">
          <a:extLst>
            <a:ext uri="{FF2B5EF4-FFF2-40B4-BE49-F238E27FC236}">
              <a16:creationId xmlns:a16="http://schemas.microsoft.com/office/drawing/2014/main" id="{00000000-0008-0000-1500-000024000000}"/>
            </a:ext>
          </a:extLst>
        </xdr:cNvPr>
        <xdr:cNvSpPr/>
      </xdr:nvSpPr>
      <xdr:spPr bwMode="gray">
        <a:xfrm>
          <a:off x="1869281" y="1107280"/>
          <a:ext cx="5262563" cy="502631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noFill/>
        <a:ln w="28575">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82880" tIns="182880" rIns="182880" bIns="182880" numCol="1" spcCol="0" rtlCol="0" fromWordArt="0" anchor="t" anchorCtr="0" forceAA="0" compatLnSpc="1">
          <a:prstTxWarp prst="textNoShape">
            <a:avLst/>
          </a:prstTxWarp>
          <a:noAutofit/>
        </a:bodyPr>
        <a:lstStyle/>
        <a:p>
          <a:pPr marL="0" marR="0">
            <a:spcAft>
              <a:spcPts val="600"/>
            </a:spcAft>
          </a:pPr>
          <a:r>
            <a:rPr lang="en-US" sz="900" b="1" i="0" kern="1200" baseline="0">
              <a:solidFill>
                <a:schemeClr val="tx1"/>
              </a:solidFill>
              <a:effectLst/>
              <a:ea typeface="Times New Roman"/>
              <a:cs typeface="Times New Roman"/>
            </a:rPr>
            <a:t>About EAB</a:t>
          </a:r>
        </a:p>
        <a:p>
          <a:pPr marL="0" marR="0">
            <a:spcAft>
              <a:spcPts val="600"/>
            </a:spcAft>
          </a:pPr>
          <a:r>
            <a:rPr lang="en-US" sz="800" b="0" i="0" kern="1200" baseline="0">
              <a:solidFill>
                <a:schemeClr val="tx1"/>
              </a:solidFill>
              <a:effectLst/>
              <a:ea typeface="Times New Roman"/>
              <a:cs typeface="Times New Roman"/>
            </a:rPr>
            <a:t>EAB is a technology, research, and consulting firm located in Washington, DC. EAB works with more than 1,200 colleges and universities across North America to help higher education leaders solve their biggest problems. </a:t>
          </a:r>
        </a:p>
        <a:p>
          <a:pPr marL="0" marR="0">
            <a:spcAft>
              <a:spcPts val="600"/>
            </a:spcAft>
          </a:pPr>
          <a:endParaRPr lang="en-US" sz="800" b="0" i="0" kern="1200" baseline="0">
            <a:solidFill>
              <a:schemeClr val="tx1"/>
            </a:solidFill>
            <a:effectLst/>
            <a:ea typeface="Times New Roman"/>
            <a:cs typeface="Times New Roman"/>
          </a:endParaRPr>
        </a:p>
        <a:p>
          <a:pPr marL="0" marR="0">
            <a:spcAft>
              <a:spcPts val="600"/>
            </a:spcAft>
          </a:pPr>
          <a:r>
            <a:rPr lang="en-US" sz="800" b="1" i="0" kern="1200" baseline="0">
              <a:solidFill>
                <a:schemeClr val="tx1"/>
              </a:solidFill>
              <a:effectLst/>
              <a:ea typeface="Times New Roman"/>
              <a:cs typeface="Times New Roman"/>
            </a:rPr>
            <a:t>About the Student Affairs Forum </a:t>
          </a:r>
        </a:p>
        <a:p>
          <a:pPr marL="0" marR="0">
            <a:spcAft>
              <a:spcPts val="600"/>
            </a:spcAft>
          </a:pPr>
          <a:r>
            <a:rPr lang="en-US" sz="800" b="0" i="0" kern="1200" baseline="0">
              <a:solidFill>
                <a:schemeClr val="tx1"/>
              </a:solidFill>
              <a:effectLst/>
              <a:ea typeface="Times New Roman"/>
              <a:cs typeface="Times New Roman"/>
            </a:rPr>
            <a:t>The Student Affairs Forum is a research program dedicated to serving more than 200 chief student affairs officers and their teams on issues related to campus climate, mental health and student safety, and emerging student segments. </a:t>
          </a:r>
        </a:p>
        <a:p>
          <a:pPr marL="0" marR="0">
            <a:spcAft>
              <a:spcPts val="600"/>
            </a:spcAft>
          </a:pPr>
          <a:endParaRPr lang="en-US" sz="800" b="0" i="0" kern="1200" baseline="0">
            <a:solidFill>
              <a:schemeClr val="tx1"/>
            </a:solidFill>
            <a:effectLst/>
            <a:ea typeface="Times New Roman"/>
            <a:cs typeface="Times New Roman"/>
          </a:endParaRPr>
        </a:p>
        <a:p>
          <a:pPr marL="0" marR="0">
            <a:spcAft>
              <a:spcPts val="600"/>
            </a:spcAft>
          </a:pPr>
          <a:r>
            <a:rPr lang="en-US" sz="800" b="1" i="0" kern="1200" baseline="0">
              <a:solidFill>
                <a:schemeClr val="tx1"/>
              </a:solidFill>
              <a:effectLst/>
              <a:ea typeface="Times New Roman"/>
              <a:cs typeface="Times New Roman"/>
            </a:rPr>
            <a:t>For More Information</a:t>
          </a:r>
        </a:p>
        <a:p>
          <a:pPr marL="0" marR="0">
            <a:spcAft>
              <a:spcPts val="600"/>
            </a:spcAft>
          </a:pPr>
          <a:r>
            <a:rPr lang="en-US" sz="800" b="0" i="0" kern="1200" baseline="0">
              <a:solidFill>
                <a:schemeClr val="tx1"/>
              </a:solidFill>
              <a:effectLst/>
              <a:ea typeface="Times New Roman"/>
              <a:cs typeface="Times New Roman"/>
            </a:rPr>
            <a:t>For more information, please visit </a:t>
          </a:r>
          <a:r>
            <a:rPr lang="en-US" sz="800" b="1" i="0" kern="1200" baseline="0">
              <a:solidFill>
                <a:schemeClr val="tx1"/>
              </a:solidFill>
              <a:effectLst/>
              <a:ea typeface="Times New Roman"/>
              <a:cs typeface="Times New Roman"/>
            </a:rPr>
            <a:t>eab.com </a:t>
          </a:r>
          <a:r>
            <a:rPr lang="en-US" sz="800" b="0" i="0" kern="1200" baseline="0">
              <a:solidFill>
                <a:schemeClr val="tx1"/>
              </a:solidFill>
              <a:effectLst/>
              <a:ea typeface="Times New Roman"/>
              <a:cs typeface="Times New Roman"/>
            </a:rPr>
            <a:t>or email climatesurvey@eab.com.</a:t>
          </a:r>
          <a:r>
            <a:rPr lang="en-US" sz="800" b="1" i="0" kern="1200" baseline="0">
              <a:solidFill>
                <a:schemeClr val="tx1"/>
              </a:solidFill>
              <a:effectLst/>
              <a:ea typeface="Times New Roman"/>
              <a:cs typeface="Times New Roman"/>
            </a:rPr>
            <a:t> </a:t>
          </a:r>
        </a:p>
      </xdr:txBody>
    </xdr:sp>
    <xdr:clientData/>
  </xdr:twoCellAnchor>
  <xdr:twoCellAnchor>
    <xdr:from>
      <xdr:col>0</xdr:col>
      <xdr:colOff>0</xdr:colOff>
      <xdr:row>2</xdr:row>
      <xdr:rowOff>0</xdr:rowOff>
    </xdr:from>
    <xdr:to>
      <xdr:col>1</xdr:col>
      <xdr:colOff>33061</xdr:colOff>
      <xdr:row>27</xdr:row>
      <xdr:rowOff>31457</xdr:rowOff>
    </xdr:to>
    <xdr:grpSp>
      <xdr:nvGrpSpPr>
        <xdr:cNvPr id="6" name="Group 5">
          <a:extLst>
            <a:ext uri="{FF2B5EF4-FFF2-40B4-BE49-F238E27FC236}">
              <a16:creationId xmlns:a16="http://schemas.microsoft.com/office/drawing/2014/main" id="{C79B1A1A-046E-4681-9D35-826AAD79C08D}"/>
            </a:ext>
          </a:extLst>
        </xdr:cNvPr>
        <xdr:cNvGrpSpPr/>
      </xdr:nvGrpSpPr>
      <xdr:grpSpPr>
        <a:xfrm>
          <a:off x="0" y="1055688"/>
          <a:ext cx="1691999" cy="4873332"/>
          <a:chOff x="0" y="1047750"/>
          <a:chExt cx="1842811" cy="4898732"/>
        </a:xfrm>
      </xdr:grpSpPr>
      <xdr:sp macro="" textlink="">
        <xdr:nvSpPr>
          <xdr:cNvPr id="7" name="TextBox 6">
            <a:extLst>
              <a:ext uri="{FF2B5EF4-FFF2-40B4-BE49-F238E27FC236}">
                <a16:creationId xmlns:a16="http://schemas.microsoft.com/office/drawing/2014/main" id="{436ECEF7-49CE-4745-BD7E-B8AB4B5DBB29}"/>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2"/>
            <a:extLst>
              <a:ext uri="{FF2B5EF4-FFF2-40B4-BE49-F238E27FC236}">
                <a16:creationId xmlns:a16="http://schemas.microsoft.com/office/drawing/2014/main" id="{A3FCF745-B75F-487E-BE70-43F5C4A3FF67}"/>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9" name="TextBox 8">
            <a:hlinkClick xmlns:r="http://schemas.openxmlformats.org/officeDocument/2006/relationships" r:id="rId3"/>
            <a:extLst>
              <a:ext uri="{FF2B5EF4-FFF2-40B4-BE49-F238E27FC236}">
                <a16:creationId xmlns:a16="http://schemas.microsoft.com/office/drawing/2014/main" id="{09765D4A-4F43-4F07-9607-5E8D836EA849}"/>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0" name="TextBox 9">
            <a:hlinkClick xmlns:r="http://schemas.openxmlformats.org/officeDocument/2006/relationships" r:id="rId4"/>
            <a:extLst>
              <a:ext uri="{FF2B5EF4-FFF2-40B4-BE49-F238E27FC236}">
                <a16:creationId xmlns:a16="http://schemas.microsoft.com/office/drawing/2014/main" id="{7D75D4FB-EB06-4BB6-AD43-DF334DB2E7CC}"/>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1" name="TextBox 10">
            <a:hlinkClick xmlns:r="http://schemas.openxmlformats.org/officeDocument/2006/relationships" r:id="rId5"/>
            <a:extLst>
              <a:ext uri="{FF2B5EF4-FFF2-40B4-BE49-F238E27FC236}">
                <a16:creationId xmlns:a16="http://schemas.microsoft.com/office/drawing/2014/main" id="{DB14C910-BB91-451E-A0A7-C4A87D541C2F}"/>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6"/>
            <a:extLst>
              <a:ext uri="{FF2B5EF4-FFF2-40B4-BE49-F238E27FC236}">
                <a16:creationId xmlns:a16="http://schemas.microsoft.com/office/drawing/2014/main" id="{8E0C3206-1CA7-4055-BE6B-308F19736A96}"/>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7"/>
            <a:extLst>
              <a:ext uri="{FF2B5EF4-FFF2-40B4-BE49-F238E27FC236}">
                <a16:creationId xmlns:a16="http://schemas.microsoft.com/office/drawing/2014/main" id="{5110CBB8-7238-4033-898E-2B010960D082}"/>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8"/>
            <a:extLst>
              <a:ext uri="{FF2B5EF4-FFF2-40B4-BE49-F238E27FC236}">
                <a16:creationId xmlns:a16="http://schemas.microsoft.com/office/drawing/2014/main" id="{BB59762C-1CA8-413D-ADDE-E7E665135E4B}"/>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9"/>
            <a:extLst>
              <a:ext uri="{FF2B5EF4-FFF2-40B4-BE49-F238E27FC236}">
                <a16:creationId xmlns:a16="http://schemas.microsoft.com/office/drawing/2014/main" id="{9821644E-AF05-47B1-BDE1-2393650DC9E8}"/>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0"/>
            <a:extLst>
              <a:ext uri="{FF2B5EF4-FFF2-40B4-BE49-F238E27FC236}">
                <a16:creationId xmlns:a16="http://schemas.microsoft.com/office/drawing/2014/main" id="{49DC8D85-14D4-4991-BF27-C095C05D4157}"/>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1"/>
            <a:extLst>
              <a:ext uri="{FF2B5EF4-FFF2-40B4-BE49-F238E27FC236}">
                <a16:creationId xmlns:a16="http://schemas.microsoft.com/office/drawing/2014/main" id="{51CEF113-2601-4B80-AFBD-34D844807618}"/>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2"/>
            <a:extLst>
              <a:ext uri="{FF2B5EF4-FFF2-40B4-BE49-F238E27FC236}">
                <a16:creationId xmlns:a16="http://schemas.microsoft.com/office/drawing/2014/main" id="{A64CF652-5C01-4C8A-AACC-157742A545B3}"/>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3"/>
            <a:extLst>
              <a:ext uri="{FF2B5EF4-FFF2-40B4-BE49-F238E27FC236}">
                <a16:creationId xmlns:a16="http://schemas.microsoft.com/office/drawing/2014/main" id="{48E04224-5DAD-4246-BBF1-7E79C9306266}"/>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0" name="TextBox 19">
            <a:extLst>
              <a:ext uri="{FF2B5EF4-FFF2-40B4-BE49-F238E27FC236}">
                <a16:creationId xmlns:a16="http://schemas.microsoft.com/office/drawing/2014/main" id="{520F5FBD-08E9-4AB3-88A2-19A9C17BD563}"/>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xdr:col>
      <xdr:colOff>156887</xdr:colOff>
      <xdr:row>6</xdr:row>
      <xdr:rowOff>21714</xdr:rowOff>
    </xdr:from>
    <xdr:to>
      <xdr:col>2</xdr:col>
      <xdr:colOff>236897</xdr:colOff>
      <xdr:row>6</xdr:row>
      <xdr:rowOff>370513</xdr:rowOff>
    </xdr:to>
    <xdr:pic>
      <xdr:nvPicPr>
        <xdr:cNvPr id="44" name="Picture 6" descr="Person_Student_2">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6637" y="1831464"/>
          <a:ext cx="365760" cy="34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156887</xdr:colOff>
      <xdr:row>17</xdr:row>
      <xdr:rowOff>190170</xdr:rowOff>
    </xdr:from>
    <xdr:to>
      <xdr:col>2</xdr:col>
      <xdr:colOff>236897</xdr:colOff>
      <xdr:row>19</xdr:row>
      <xdr:rowOff>5781</xdr:rowOff>
    </xdr:to>
    <xdr:pic>
      <xdr:nvPicPr>
        <xdr:cNvPr id="45" name="Picture 7" descr="Calendar">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6637" y="5609895"/>
          <a:ext cx="365760" cy="368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156871</xdr:colOff>
      <xdr:row>14</xdr:row>
      <xdr:rowOff>28575</xdr:rowOff>
    </xdr:from>
    <xdr:to>
      <xdr:col>2</xdr:col>
      <xdr:colOff>236913</xdr:colOff>
      <xdr:row>14</xdr:row>
      <xdr:rowOff>345594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4"/>
        <a:stretch>
          <a:fillRect/>
        </a:stretch>
      </xdr:blipFill>
      <xdr:spPr>
        <a:xfrm>
          <a:off x="1966621" y="4333875"/>
          <a:ext cx="365792" cy="317019"/>
        </a:xfrm>
        <a:prstGeom prst="rect">
          <a:avLst/>
        </a:prstGeom>
      </xdr:spPr>
    </xdr:pic>
    <xdr:clientData/>
  </xdr:twoCellAnchor>
  <xdr:twoCellAnchor>
    <xdr:from>
      <xdr:col>6</xdr:col>
      <xdr:colOff>149492</xdr:colOff>
      <xdr:row>5</xdr:row>
      <xdr:rowOff>179916</xdr:rowOff>
    </xdr:from>
    <xdr:to>
      <xdr:col>11</xdr:col>
      <xdr:colOff>365126</xdr:colOff>
      <xdr:row>11</xdr:row>
      <xdr:rowOff>318822</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7166242" y="1807104"/>
          <a:ext cx="3668447" cy="2329656"/>
          <a:chOff x="7000875" y="1809750"/>
          <a:chExt cx="3964781" cy="2286000"/>
        </a:xfrm>
      </xdr:grpSpPr>
      <xdr:sp macro="" textlink="">
        <xdr:nvSpPr>
          <xdr:cNvPr id="30" name="Text Placeholder 1">
            <a:extLst>
              <a:ext uri="{FF2B5EF4-FFF2-40B4-BE49-F238E27FC236}">
                <a16:creationId xmlns:a16="http://schemas.microsoft.com/office/drawing/2014/main" id="{00000000-0008-0000-0400-00001E000000}"/>
              </a:ext>
            </a:extLst>
          </xdr:cNvPr>
          <xdr:cNvSpPr txBox="1">
            <a:spLocks/>
          </xdr:cNvSpPr>
        </xdr:nvSpPr>
        <xdr:spPr bwMode="gray">
          <a:xfrm>
            <a:off x="7000875" y="1809750"/>
            <a:ext cx="3964781" cy="2286000"/>
          </a:xfrm>
          <a:custGeom>
            <a:avLst/>
            <a:gdLst>
              <a:gd name="connsiteX0" fmla="*/ 0 w 2167214"/>
              <a:gd name="connsiteY0" fmla="*/ 0 h 2248225"/>
              <a:gd name="connsiteX1" fmla="*/ 2167214 w 2167214"/>
              <a:gd name="connsiteY1" fmla="*/ 0 h 2248225"/>
              <a:gd name="connsiteX2" fmla="*/ 2167214 w 2167214"/>
              <a:gd name="connsiteY2" fmla="*/ 2248225 h 2248225"/>
              <a:gd name="connsiteX3" fmla="*/ 0 w 2167214"/>
              <a:gd name="connsiteY3" fmla="*/ 2248225 h 2248225"/>
              <a:gd name="connsiteX4" fmla="*/ 0 w 2167214"/>
              <a:gd name="connsiteY4" fmla="*/ 0 h 2248225"/>
              <a:gd name="connsiteX0" fmla="*/ 2158285 w 2167214"/>
              <a:gd name="connsiteY0" fmla="*/ 2281454 h 2248225"/>
              <a:gd name="connsiteX1" fmla="*/ -3446 w 2167214"/>
              <a:gd name="connsiteY1" fmla="*/ 2274214 h 2248225"/>
              <a:gd name="connsiteX0" fmla="*/ 3446 w 2176018"/>
              <a:gd name="connsiteY0" fmla="*/ 0 h 2274214"/>
              <a:gd name="connsiteX1" fmla="*/ 2170660 w 2176018"/>
              <a:gd name="connsiteY1" fmla="*/ 0 h 2274214"/>
              <a:gd name="connsiteX2" fmla="*/ 2170660 w 2176018"/>
              <a:gd name="connsiteY2" fmla="*/ 2248225 h 2274214"/>
              <a:gd name="connsiteX3" fmla="*/ 3446 w 2176018"/>
              <a:gd name="connsiteY3" fmla="*/ 2248225 h 2274214"/>
              <a:gd name="connsiteX4" fmla="*/ 3446 w 2176018"/>
              <a:gd name="connsiteY4" fmla="*/ 0 h 2274214"/>
              <a:gd name="connsiteX0" fmla="*/ 2176018 w 2176018"/>
              <a:gd name="connsiteY0" fmla="*/ 2248116 h 2274214"/>
              <a:gd name="connsiteX1" fmla="*/ 0 w 2176018"/>
              <a:gd name="connsiteY1" fmla="*/ 2274214 h 2274214"/>
              <a:gd name="connsiteX0" fmla="*/ 3446 w 2176018"/>
              <a:gd name="connsiteY0" fmla="*/ 0 h 2274214"/>
              <a:gd name="connsiteX1" fmla="*/ 2170660 w 2176018"/>
              <a:gd name="connsiteY1" fmla="*/ 0 h 2274214"/>
              <a:gd name="connsiteX2" fmla="*/ 2170660 w 2176018"/>
              <a:gd name="connsiteY2" fmla="*/ 2248225 h 2274214"/>
              <a:gd name="connsiteX3" fmla="*/ 3446 w 2176018"/>
              <a:gd name="connsiteY3" fmla="*/ 2248225 h 2274214"/>
              <a:gd name="connsiteX4" fmla="*/ 3446 w 2176018"/>
              <a:gd name="connsiteY4" fmla="*/ 0 h 2274214"/>
              <a:gd name="connsiteX0" fmla="*/ 2176018 w 2176018"/>
              <a:gd name="connsiteY0" fmla="*/ 2248116 h 2274214"/>
              <a:gd name="connsiteX1" fmla="*/ 0 w 2176018"/>
              <a:gd name="connsiteY1" fmla="*/ 2274214 h 2274214"/>
              <a:gd name="connsiteX0" fmla="*/ 10590 w 2183162"/>
              <a:gd name="connsiteY0" fmla="*/ 0 h 2248225"/>
              <a:gd name="connsiteX1" fmla="*/ 2177804 w 2183162"/>
              <a:gd name="connsiteY1" fmla="*/ 0 h 2248225"/>
              <a:gd name="connsiteX2" fmla="*/ 2177804 w 2183162"/>
              <a:gd name="connsiteY2" fmla="*/ 2248225 h 2248225"/>
              <a:gd name="connsiteX3" fmla="*/ 10590 w 2183162"/>
              <a:gd name="connsiteY3" fmla="*/ 2248225 h 2248225"/>
              <a:gd name="connsiteX4" fmla="*/ 10590 w 2183162"/>
              <a:gd name="connsiteY4" fmla="*/ 0 h 2248225"/>
              <a:gd name="connsiteX0" fmla="*/ 2183162 w 2183162"/>
              <a:gd name="connsiteY0" fmla="*/ 2248116 h 2248225"/>
              <a:gd name="connsiteX1" fmla="*/ 0 w 2183162"/>
              <a:gd name="connsiteY1" fmla="*/ 2248021 h 2248225"/>
              <a:gd name="connsiteX0" fmla="*/ 10590 w 2183162"/>
              <a:gd name="connsiteY0" fmla="*/ 0 h 2248225"/>
              <a:gd name="connsiteX1" fmla="*/ 2177804 w 2183162"/>
              <a:gd name="connsiteY1" fmla="*/ 0 h 2248225"/>
              <a:gd name="connsiteX2" fmla="*/ 2177804 w 2183162"/>
              <a:gd name="connsiteY2" fmla="*/ 2248225 h 2248225"/>
              <a:gd name="connsiteX3" fmla="*/ 10590 w 2183162"/>
              <a:gd name="connsiteY3" fmla="*/ 2248225 h 2248225"/>
              <a:gd name="connsiteX4" fmla="*/ 10590 w 2183162"/>
              <a:gd name="connsiteY4" fmla="*/ 0 h 2248225"/>
              <a:gd name="connsiteX0" fmla="*/ 2183162 w 2183162"/>
              <a:gd name="connsiteY0" fmla="*/ 2248116 h 2248225"/>
              <a:gd name="connsiteX1" fmla="*/ 0 w 2183162"/>
              <a:gd name="connsiteY1" fmla="*/ 2248021 h 2248225"/>
              <a:gd name="connsiteX0" fmla="*/ 1065 w 2173637"/>
              <a:gd name="connsiteY0" fmla="*/ 0 h 2248225"/>
              <a:gd name="connsiteX1" fmla="*/ 2168279 w 2173637"/>
              <a:gd name="connsiteY1" fmla="*/ 0 h 2248225"/>
              <a:gd name="connsiteX2" fmla="*/ 2168279 w 2173637"/>
              <a:gd name="connsiteY2" fmla="*/ 2248225 h 2248225"/>
              <a:gd name="connsiteX3" fmla="*/ 1065 w 2173637"/>
              <a:gd name="connsiteY3" fmla="*/ 2248225 h 2248225"/>
              <a:gd name="connsiteX4" fmla="*/ 1065 w 2173637"/>
              <a:gd name="connsiteY4" fmla="*/ 0 h 2248225"/>
              <a:gd name="connsiteX0" fmla="*/ 2173637 w 2173637"/>
              <a:gd name="connsiteY0" fmla="*/ 2248116 h 2248225"/>
              <a:gd name="connsiteX1" fmla="*/ 0 w 2173637"/>
              <a:gd name="connsiteY1" fmla="*/ 2248021 h 2248225"/>
              <a:gd name="connsiteX0" fmla="*/ 1065 w 2168279"/>
              <a:gd name="connsiteY0" fmla="*/ 0 h 2248225"/>
              <a:gd name="connsiteX1" fmla="*/ 2168279 w 2168279"/>
              <a:gd name="connsiteY1" fmla="*/ 0 h 2248225"/>
              <a:gd name="connsiteX2" fmla="*/ 2168279 w 2168279"/>
              <a:gd name="connsiteY2" fmla="*/ 2248225 h 2248225"/>
              <a:gd name="connsiteX3" fmla="*/ 1065 w 2168279"/>
              <a:gd name="connsiteY3" fmla="*/ 2248225 h 2248225"/>
              <a:gd name="connsiteX4" fmla="*/ 1065 w 2168279"/>
              <a:gd name="connsiteY4" fmla="*/ 0 h 2248225"/>
              <a:gd name="connsiteX0" fmla="*/ 2166493 w 2168279"/>
              <a:gd name="connsiteY0" fmla="*/ 2248116 h 2248225"/>
              <a:gd name="connsiteX1" fmla="*/ 0 w 2168279"/>
              <a:gd name="connsiteY1" fmla="*/ 2248021 h 2248225"/>
              <a:gd name="connsiteX0" fmla="*/ 1065 w 2168874"/>
              <a:gd name="connsiteY0" fmla="*/ 0 h 2248225"/>
              <a:gd name="connsiteX1" fmla="*/ 2168279 w 2168874"/>
              <a:gd name="connsiteY1" fmla="*/ 0 h 2248225"/>
              <a:gd name="connsiteX2" fmla="*/ 2168279 w 2168874"/>
              <a:gd name="connsiteY2" fmla="*/ 2248225 h 2248225"/>
              <a:gd name="connsiteX3" fmla="*/ 1065 w 2168874"/>
              <a:gd name="connsiteY3" fmla="*/ 2248225 h 2248225"/>
              <a:gd name="connsiteX4" fmla="*/ 1065 w 2168874"/>
              <a:gd name="connsiteY4" fmla="*/ 0 h 2248225"/>
              <a:gd name="connsiteX0" fmla="*/ 2168874 w 2168874"/>
              <a:gd name="connsiteY0" fmla="*/ 2248116 h 2248225"/>
              <a:gd name="connsiteX1" fmla="*/ 0 w 2168874"/>
              <a:gd name="connsiteY1" fmla="*/ 2248021 h 2248225"/>
            </a:gdLst>
            <a:ahLst/>
            <a:cxnLst>
              <a:cxn ang="0">
                <a:pos x="connsiteX0" y="connsiteY0"/>
              </a:cxn>
              <a:cxn ang="0">
                <a:pos x="connsiteX1" y="connsiteY1"/>
              </a:cxn>
            </a:cxnLst>
            <a:rect l="l" t="t" r="r" b="b"/>
            <a:pathLst>
              <a:path w="2168874" h="2248225" stroke="0" extrusionOk="0">
                <a:moveTo>
                  <a:pt x="1065" y="0"/>
                </a:moveTo>
                <a:lnTo>
                  <a:pt x="2168279" y="0"/>
                </a:lnTo>
                <a:lnTo>
                  <a:pt x="2168279" y="2248225"/>
                </a:lnTo>
                <a:lnTo>
                  <a:pt x="1065" y="2248225"/>
                </a:lnTo>
                <a:lnTo>
                  <a:pt x="1065" y="0"/>
                </a:lnTo>
                <a:close/>
              </a:path>
              <a:path w="2168874" h="2248225" fill="none" extrusionOk="0">
                <a:moveTo>
                  <a:pt x="2168874" y="2248116"/>
                </a:moveTo>
                <a:lnTo>
                  <a:pt x="0" y="2248021"/>
                </a:lnTo>
              </a:path>
            </a:pathLst>
          </a:custGeom>
          <a:solidFill>
            <a:schemeClr val="bg2"/>
          </a:solidFill>
          <a:ln w="28575">
            <a:solidFill>
              <a:schemeClr val="tx2"/>
            </a:solidFill>
            <a:miter lim="800000"/>
          </a:ln>
        </xdr:spPr>
        <xdr:txBody>
          <a:bodyPr vert="horz" wrap="square" lIns="182880" tIns="210312" rIns="182880" bIns="182880" rtlCol="0">
            <a:noAutofit/>
          </a:bodyPr>
          <a:lstStyle>
            <a:defPPr>
              <a:defRPr lang="en-US"/>
            </a:defPPr>
            <a:lvl1pPr marL="0" algn="l" defTabSz="537667" rtl="0" eaLnBrk="1" latinLnBrk="0" hangingPunct="1">
              <a:defRPr sz="1058" kern="1200">
                <a:solidFill>
                  <a:schemeClr val="tx1"/>
                </a:solidFill>
                <a:latin typeface="+mn-lt"/>
                <a:ea typeface="+mn-ea"/>
                <a:cs typeface="+mn-cs"/>
              </a:defRPr>
            </a:lvl1pPr>
            <a:lvl2pPr marL="268834" algn="l" defTabSz="537667" rtl="0" eaLnBrk="1" latinLnBrk="0" hangingPunct="1">
              <a:defRPr sz="1058" kern="1200">
                <a:solidFill>
                  <a:schemeClr val="tx1"/>
                </a:solidFill>
                <a:latin typeface="+mn-lt"/>
                <a:ea typeface="+mn-ea"/>
                <a:cs typeface="+mn-cs"/>
              </a:defRPr>
            </a:lvl2pPr>
            <a:lvl3pPr marL="537667" algn="l" defTabSz="537667" rtl="0" eaLnBrk="1" latinLnBrk="0" hangingPunct="1">
              <a:defRPr sz="1058" kern="1200">
                <a:solidFill>
                  <a:schemeClr val="tx1"/>
                </a:solidFill>
                <a:latin typeface="+mn-lt"/>
                <a:ea typeface="+mn-ea"/>
                <a:cs typeface="+mn-cs"/>
              </a:defRPr>
            </a:lvl3pPr>
            <a:lvl4pPr marL="806501" algn="l" defTabSz="537667" rtl="0" eaLnBrk="1" latinLnBrk="0" hangingPunct="1">
              <a:defRPr sz="1058" kern="1200">
                <a:solidFill>
                  <a:schemeClr val="tx1"/>
                </a:solidFill>
                <a:latin typeface="+mn-lt"/>
                <a:ea typeface="+mn-ea"/>
                <a:cs typeface="+mn-cs"/>
              </a:defRPr>
            </a:lvl4pPr>
            <a:lvl5pPr marL="1075334" algn="l" defTabSz="537667" rtl="0" eaLnBrk="1" latinLnBrk="0" hangingPunct="1">
              <a:defRPr sz="1058" kern="1200">
                <a:solidFill>
                  <a:schemeClr val="tx1"/>
                </a:solidFill>
                <a:latin typeface="+mn-lt"/>
                <a:ea typeface="+mn-ea"/>
                <a:cs typeface="+mn-cs"/>
              </a:defRPr>
            </a:lvl5pPr>
            <a:lvl6pPr marL="1344168" algn="l" defTabSz="537667" rtl="0" eaLnBrk="1" latinLnBrk="0" hangingPunct="1">
              <a:defRPr sz="1058" kern="1200">
                <a:solidFill>
                  <a:schemeClr val="tx1"/>
                </a:solidFill>
                <a:latin typeface="+mn-lt"/>
                <a:ea typeface="+mn-ea"/>
                <a:cs typeface="+mn-cs"/>
              </a:defRPr>
            </a:lvl6pPr>
            <a:lvl7pPr marL="1613002" algn="l" defTabSz="537667" rtl="0" eaLnBrk="1" latinLnBrk="0" hangingPunct="1">
              <a:defRPr sz="1058" kern="1200">
                <a:solidFill>
                  <a:schemeClr val="tx1"/>
                </a:solidFill>
                <a:latin typeface="+mn-lt"/>
                <a:ea typeface="+mn-ea"/>
                <a:cs typeface="+mn-cs"/>
              </a:defRPr>
            </a:lvl7pPr>
            <a:lvl8pPr marL="1881835" algn="l" defTabSz="537667" rtl="0" eaLnBrk="1" latinLnBrk="0" hangingPunct="1">
              <a:defRPr sz="1058" kern="1200">
                <a:solidFill>
                  <a:schemeClr val="tx1"/>
                </a:solidFill>
                <a:latin typeface="+mn-lt"/>
                <a:ea typeface="+mn-ea"/>
                <a:cs typeface="+mn-cs"/>
              </a:defRPr>
            </a:lvl8pPr>
            <a:lvl9pPr marL="2150669" algn="l" defTabSz="537667" rtl="0" eaLnBrk="1" latinLnBrk="0" hangingPunct="1">
              <a:defRPr sz="1058" kern="1200">
                <a:solidFill>
                  <a:schemeClr val="tx1"/>
                </a:solidFill>
                <a:latin typeface="+mn-lt"/>
                <a:ea typeface="+mn-ea"/>
                <a:cs typeface="+mn-cs"/>
              </a:defRPr>
            </a:lvl9pPr>
          </a:lstStyle>
          <a:p>
            <a:pPr marL="0" indent="0">
              <a:spcBef>
                <a:spcPts val="0"/>
              </a:spcBef>
              <a:buNone/>
            </a:pPr>
            <a:r>
              <a:rPr lang="en-US" sz="1050" b="1"/>
              <a:t>About the Spring 2019 Cohort</a:t>
            </a:r>
            <a:br>
              <a:rPr lang="en-US" sz="1050" b="1"/>
            </a:br>
            <a:r>
              <a:rPr lang="en-US" sz="1050" b="1"/>
              <a:t> </a:t>
            </a:r>
          </a:p>
          <a:p>
            <a:pPr marL="800100" indent="0">
              <a:buNone/>
            </a:pPr>
            <a:r>
              <a:rPr lang="en-US" sz="1000"/>
              <a:t>Institutions in the U.S participated</a:t>
            </a:r>
            <a:r>
              <a:rPr lang="en-US" sz="1000" baseline="0"/>
              <a:t> in the spring 2019 cohort</a:t>
            </a:r>
          </a:p>
          <a:p>
            <a:pPr marL="800100" indent="0">
              <a:buNone/>
            </a:pPr>
            <a:br>
              <a:rPr lang="en-US" sz="1000" baseline="0"/>
            </a:br>
            <a:endParaRPr lang="en-US" sz="1000" baseline="0"/>
          </a:p>
          <a:p>
            <a:pPr marL="800100" indent="0">
              <a:buNone/>
            </a:pPr>
            <a:r>
              <a:rPr lang="en-US" sz="1000" baseline="0"/>
              <a:t>Average response rate across all cohort institutions, ranging from 2% to 54% </a:t>
            </a:r>
          </a:p>
          <a:p>
            <a:pPr marL="800100" indent="0">
              <a:buNone/>
            </a:pPr>
            <a:br>
              <a:rPr lang="en-US" sz="1000" baseline="0"/>
            </a:br>
            <a:endParaRPr lang="en-US" sz="1000" baseline="0"/>
          </a:p>
          <a:p>
            <a:pPr marL="800100" indent="0">
              <a:buNone/>
            </a:pPr>
            <a:r>
              <a:rPr lang="en-US" sz="1000" baseline="0"/>
              <a:t>Surveys were generally open for three weeks between January and May, 2019</a:t>
            </a:r>
            <a:endParaRPr lang="en-US" sz="1000"/>
          </a:p>
        </xdr:txBody>
      </xdr:sp>
      <xdr:sp macro="" textlink="">
        <xdr:nvSpPr>
          <xdr:cNvPr id="31" name="TextBox 51">
            <a:extLst>
              <a:ext uri="{FF2B5EF4-FFF2-40B4-BE49-F238E27FC236}">
                <a16:creationId xmlns:a16="http://schemas.microsoft.com/office/drawing/2014/main" id="{00000000-0008-0000-0400-00001F000000}"/>
              </a:ext>
            </a:extLst>
          </xdr:cNvPr>
          <xdr:cNvSpPr txBox="1"/>
        </xdr:nvSpPr>
        <xdr:spPr bwMode="gray">
          <a:xfrm>
            <a:off x="7189868" y="2309278"/>
            <a:ext cx="671252" cy="384721"/>
          </a:xfrm>
          <a:prstGeom prst="rect">
            <a:avLst/>
          </a:prstGeom>
          <a:noFill/>
        </xdr:spPr>
        <xdr:txBody>
          <a:bodyPr wrap="square" lIns="0" tIns="0" rIns="0" bIns="0" rtlCol="0">
            <a:noAutofit/>
          </a:bodyPr>
          <a:lstStyle>
            <a:defPPr>
              <a:defRPr lang="en-US"/>
            </a:defPPr>
            <a:lvl1pPr marL="0" algn="l" defTabSz="537667" rtl="0" eaLnBrk="1" latinLnBrk="0" hangingPunct="1">
              <a:defRPr sz="1058" kern="1200">
                <a:solidFill>
                  <a:schemeClr val="tx1"/>
                </a:solidFill>
                <a:latin typeface="+mn-lt"/>
                <a:ea typeface="+mn-ea"/>
                <a:cs typeface="+mn-cs"/>
              </a:defRPr>
            </a:lvl1pPr>
            <a:lvl2pPr marL="268834" algn="l" defTabSz="537667" rtl="0" eaLnBrk="1" latinLnBrk="0" hangingPunct="1">
              <a:defRPr sz="1058" kern="1200">
                <a:solidFill>
                  <a:schemeClr val="tx1"/>
                </a:solidFill>
                <a:latin typeface="+mn-lt"/>
                <a:ea typeface="+mn-ea"/>
                <a:cs typeface="+mn-cs"/>
              </a:defRPr>
            </a:lvl2pPr>
            <a:lvl3pPr marL="537667" algn="l" defTabSz="537667" rtl="0" eaLnBrk="1" latinLnBrk="0" hangingPunct="1">
              <a:defRPr sz="1058" kern="1200">
                <a:solidFill>
                  <a:schemeClr val="tx1"/>
                </a:solidFill>
                <a:latin typeface="+mn-lt"/>
                <a:ea typeface="+mn-ea"/>
                <a:cs typeface="+mn-cs"/>
              </a:defRPr>
            </a:lvl3pPr>
            <a:lvl4pPr marL="806501" algn="l" defTabSz="537667" rtl="0" eaLnBrk="1" latinLnBrk="0" hangingPunct="1">
              <a:defRPr sz="1058" kern="1200">
                <a:solidFill>
                  <a:schemeClr val="tx1"/>
                </a:solidFill>
                <a:latin typeface="+mn-lt"/>
                <a:ea typeface="+mn-ea"/>
                <a:cs typeface="+mn-cs"/>
              </a:defRPr>
            </a:lvl4pPr>
            <a:lvl5pPr marL="1075334" algn="l" defTabSz="537667" rtl="0" eaLnBrk="1" latinLnBrk="0" hangingPunct="1">
              <a:defRPr sz="1058" kern="1200">
                <a:solidFill>
                  <a:schemeClr val="tx1"/>
                </a:solidFill>
                <a:latin typeface="+mn-lt"/>
                <a:ea typeface="+mn-ea"/>
                <a:cs typeface="+mn-cs"/>
              </a:defRPr>
            </a:lvl5pPr>
            <a:lvl6pPr marL="1344168" algn="l" defTabSz="537667" rtl="0" eaLnBrk="1" latinLnBrk="0" hangingPunct="1">
              <a:defRPr sz="1058" kern="1200">
                <a:solidFill>
                  <a:schemeClr val="tx1"/>
                </a:solidFill>
                <a:latin typeface="+mn-lt"/>
                <a:ea typeface="+mn-ea"/>
                <a:cs typeface="+mn-cs"/>
              </a:defRPr>
            </a:lvl6pPr>
            <a:lvl7pPr marL="1613002" algn="l" defTabSz="537667" rtl="0" eaLnBrk="1" latinLnBrk="0" hangingPunct="1">
              <a:defRPr sz="1058" kern="1200">
                <a:solidFill>
                  <a:schemeClr val="tx1"/>
                </a:solidFill>
                <a:latin typeface="+mn-lt"/>
                <a:ea typeface="+mn-ea"/>
                <a:cs typeface="+mn-cs"/>
              </a:defRPr>
            </a:lvl7pPr>
            <a:lvl8pPr marL="1881835" algn="l" defTabSz="537667" rtl="0" eaLnBrk="1" latinLnBrk="0" hangingPunct="1">
              <a:defRPr sz="1058" kern="1200">
                <a:solidFill>
                  <a:schemeClr val="tx1"/>
                </a:solidFill>
                <a:latin typeface="+mn-lt"/>
                <a:ea typeface="+mn-ea"/>
                <a:cs typeface="+mn-cs"/>
              </a:defRPr>
            </a:lvl8pPr>
            <a:lvl9pPr marL="2150669" algn="l" defTabSz="537667" rtl="0" eaLnBrk="1" latinLnBrk="0" hangingPunct="1">
              <a:defRPr sz="1058" kern="1200">
                <a:solidFill>
                  <a:schemeClr val="tx1"/>
                </a:solidFill>
                <a:latin typeface="+mn-lt"/>
                <a:ea typeface="+mn-ea"/>
                <a:cs typeface="+mn-cs"/>
              </a:defRPr>
            </a:lvl9pPr>
          </a:lstStyle>
          <a:p>
            <a:pPr algn="ctr"/>
            <a:r>
              <a:rPr lang="en-US" sz="2500">
                <a:solidFill>
                  <a:schemeClr val="accent6"/>
                </a:solidFill>
                <a:latin typeface="+mj-lt"/>
              </a:rPr>
              <a:t>24</a:t>
            </a:r>
          </a:p>
        </xdr:txBody>
      </xdr:sp>
      <xdr:grpSp>
        <xdr:nvGrpSpPr>
          <xdr:cNvPr id="32" name="Group 31">
            <a:extLst>
              <a:ext uri="{FF2B5EF4-FFF2-40B4-BE49-F238E27FC236}">
                <a16:creationId xmlns:a16="http://schemas.microsoft.com/office/drawing/2014/main" id="{00000000-0008-0000-0400-000020000000}"/>
              </a:ext>
            </a:extLst>
          </xdr:cNvPr>
          <xdr:cNvGrpSpPr/>
        </xdr:nvGrpSpPr>
        <xdr:grpSpPr bwMode="gray">
          <a:xfrm>
            <a:off x="10693984" y="1809750"/>
            <a:ext cx="271672" cy="181522"/>
            <a:chOff x="4411101" y="2003891"/>
            <a:chExt cx="271672" cy="181522"/>
          </a:xfrm>
        </xdr:grpSpPr>
        <xdr:sp macro="" textlink="">
          <xdr:nvSpPr>
            <xdr:cNvPr id="33" name="Rectangle 32">
              <a:extLst>
                <a:ext uri="{FF2B5EF4-FFF2-40B4-BE49-F238E27FC236}">
                  <a16:creationId xmlns:a16="http://schemas.microsoft.com/office/drawing/2014/main" id="{00000000-0008-0000-0400-000021000000}"/>
                </a:ext>
              </a:extLst>
            </xdr:cNvPr>
            <xdr:cNvSpPr/>
          </xdr:nvSpPr>
          <xdr:spPr bwMode="gray">
            <a:xfrm>
              <a:off x="4411101" y="2003891"/>
              <a:ext cx="271672" cy="181522"/>
            </a:xfrm>
            <a:prstGeom prst="rect">
              <a:avLst/>
            </a:prstGeom>
            <a:solidFill>
              <a:schemeClr val="bg2"/>
            </a:solidFill>
            <a:ln w="12700">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537667" rtl="0" eaLnBrk="1" latinLnBrk="0" hangingPunct="1">
                <a:defRPr sz="1058" kern="1200">
                  <a:solidFill>
                    <a:schemeClr val="lt1"/>
                  </a:solidFill>
                  <a:latin typeface="+mn-lt"/>
                  <a:ea typeface="+mn-ea"/>
                  <a:cs typeface="+mn-cs"/>
                </a:defRPr>
              </a:lvl1pPr>
              <a:lvl2pPr marL="268834" algn="l" defTabSz="537667" rtl="0" eaLnBrk="1" latinLnBrk="0" hangingPunct="1">
                <a:defRPr sz="1058" kern="1200">
                  <a:solidFill>
                    <a:schemeClr val="lt1"/>
                  </a:solidFill>
                  <a:latin typeface="+mn-lt"/>
                  <a:ea typeface="+mn-ea"/>
                  <a:cs typeface="+mn-cs"/>
                </a:defRPr>
              </a:lvl2pPr>
              <a:lvl3pPr marL="537667" algn="l" defTabSz="537667" rtl="0" eaLnBrk="1" latinLnBrk="0" hangingPunct="1">
                <a:defRPr sz="1058" kern="1200">
                  <a:solidFill>
                    <a:schemeClr val="lt1"/>
                  </a:solidFill>
                  <a:latin typeface="+mn-lt"/>
                  <a:ea typeface="+mn-ea"/>
                  <a:cs typeface="+mn-cs"/>
                </a:defRPr>
              </a:lvl3pPr>
              <a:lvl4pPr marL="806501" algn="l" defTabSz="537667" rtl="0" eaLnBrk="1" latinLnBrk="0" hangingPunct="1">
                <a:defRPr sz="1058" kern="1200">
                  <a:solidFill>
                    <a:schemeClr val="lt1"/>
                  </a:solidFill>
                  <a:latin typeface="+mn-lt"/>
                  <a:ea typeface="+mn-ea"/>
                  <a:cs typeface="+mn-cs"/>
                </a:defRPr>
              </a:lvl4pPr>
              <a:lvl5pPr marL="1075334" algn="l" defTabSz="537667" rtl="0" eaLnBrk="1" latinLnBrk="0" hangingPunct="1">
                <a:defRPr sz="1058" kern="1200">
                  <a:solidFill>
                    <a:schemeClr val="lt1"/>
                  </a:solidFill>
                  <a:latin typeface="+mn-lt"/>
                  <a:ea typeface="+mn-ea"/>
                  <a:cs typeface="+mn-cs"/>
                </a:defRPr>
              </a:lvl5pPr>
              <a:lvl6pPr marL="1344168" algn="l" defTabSz="537667" rtl="0" eaLnBrk="1" latinLnBrk="0" hangingPunct="1">
                <a:defRPr sz="1058" kern="1200">
                  <a:solidFill>
                    <a:schemeClr val="lt1"/>
                  </a:solidFill>
                  <a:latin typeface="+mn-lt"/>
                  <a:ea typeface="+mn-ea"/>
                  <a:cs typeface="+mn-cs"/>
                </a:defRPr>
              </a:lvl6pPr>
              <a:lvl7pPr marL="1613002" algn="l" defTabSz="537667" rtl="0" eaLnBrk="1" latinLnBrk="0" hangingPunct="1">
                <a:defRPr sz="1058" kern="1200">
                  <a:solidFill>
                    <a:schemeClr val="lt1"/>
                  </a:solidFill>
                  <a:latin typeface="+mn-lt"/>
                  <a:ea typeface="+mn-ea"/>
                  <a:cs typeface="+mn-cs"/>
                </a:defRPr>
              </a:lvl7pPr>
              <a:lvl8pPr marL="1881835" algn="l" defTabSz="537667" rtl="0" eaLnBrk="1" latinLnBrk="0" hangingPunct="1">
                <a:defRPr sz="1058" kern="1200">
                  <a:solidFill>
                    <a:schemeClr val="lt1"/>
                  </a:solidFill>
                  <a:latin typeface="+mn-lt"/>
                  <a:ea typeface="+mn-ea"/>
                  <a:cs typeface="+mn-cs"/>
                </a:defRPr>
              </a:lvl8pPr>
              <a:lvl9pPr marL="2150669" algn="l" defTabSz="537667" rtl="0" eaLnBrk="1" latinLnBrk="0" hangingPunct="1">
                <a:defRPr sz="1058" kern="1200">
                  <a:solidFill>
                    <a:schemeClr val="lt1"/>
                  </a:solidFill>
                  <a:latin typeface="+mn-lt"/>
                  <a:ea typeface="+mn-ea"/>
                  <a:cs typeface="+mn-cs"/>
                </a:defRPr>
              </a:lvl9pPr>
            </a:lstStyle>
            <a:p>
              <a:pPr algn="ctr">
                <a:spcBef>
                  <a:spcPts val="500"/>
                </a:spcBef>
              </a:pPr>
              <a:endParaRPr lang="en-US" sz="1000">
                <a:solidFill>
                  <a:schemeClr val="bg1"/>
                </a:solidFill>
              </a:endParaRPr>
            </a:p>
          </xdr:txBody>
        </xdr:sp>
        <xdr:sp macro="" textlink="">
          <xdr:nvSpPr>
            <xdr:cNvPr id="34" name="Round Same Side Corner Rectangle 33">
              <a:extLst>
                <a:ext uri="{FF2B5EF4-FFF2-40B4-BE49-F238E27FC236}">
                  <a16:creationId xmlns:a16="http://schemas.microsoft.com/office/drawing/2014/main" id="{00000000-0008-0000-0400-000022000000}"/>
                </a:ext>
              </a:extLst>
            </xdr:cNvPr>
            <xdr:cNvSpPr/>
          </xdr:nvSpPr>
          <xdr:spPr bwMode="gray">
            <a:xfrm rot="10800000">
              <a:off x="4411101" y="2003891"/>
              <a:ext cx="213772" cy="181521"/>
            </a:xfrm>
            <a:prstGeom prst="round2SameRect">
              <a:avLst/>
            </a:prstGeom>
            <a:solidFill>
              <a:schemeClr val="accent3"/>
            </a:solidFill>
            <a:ln w="19050" cap="flat" cmpd="sng" algn="ctr">
              <a:no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537667" rtl="0" eaLnBrk="1" latinLnBrk="0" hangingPunct="1">
                <a:defRPr sz="1058" kern="1200">
                  <a:solidFill>
                    <a:schemeClr val="tx1"/>
                  </a:solidFill>
                  <a:latin typeface="+mn-lt"/>
                  <a:ea typeface="+mn-ea"/>
                  <a:cs typeface="+mn-cs"/>
                </a:defRPr>
              </a:lvl1pPr>
              <a:lvl2pPr marL="268834" algn="l" defTabSz="537667" rtl="0" eaLnBrk="1" latinLnBrk="0" hangingPunct="1">
                <a:defRPr sz="1058" kern="1200">
                  <a:solidFill>
                    <a:schemeClr val="tx1"/>
                  </a:solidFill>
                  <a:latin typeface="+mn-lt"/>
                  <a:ea typeface="+mn-ea"/>
                  <a:cs typeface="+mn-cs"/>
                </a:defRPr>
              </a:lvl2pPr>
              <a:lvl3pPr marL="537667" algn="l" defTabSz="537667" rtl="0" eaLnBrk="1" latinLnBrk="0" hangingPunct="1">
                <a:defRPr sz="1058" kern="1200">
                  <a:solidFill>
                    <a:schemeClr val="tx1"/>
                  </a:solidFill>
                  <a:latin typeface="+mn-lt"/>
                  <a:ea typeface="+mn-ea"/>
                  <a:cs typeface="+mn-cs"/>
                </a:defRPr>
              </a:lvl3pPr>
              <a:lvl4pPr marL="806501" algn="l" defTabSz="537667" rtl="0" eaLnBrk="1" latinLnBrk="0" hangingPunct="1">
                <a:defRPr sz="1058" kern="1200">
                  <a:solidFill>
                    <a:schemeClr val="tx1"/>
                  </a:solidFill>
                  <a:latin typeface="+mn-lt"/>
                  <a:ea typeface="+mn-ea"/>
                  <a:cs typeface="+mn-cs"/>
                </a:defRPr>
              </a:lvl4pPr>
              <a:lvl5pPr marL="1075334" algn="l" defTabSz="537667" rtl="0" eaLnBrk="1" latinLnBrk="0" hangingPunct="1">
                <a:defRPr sz="1058" kern="1200">
                  <a:solidFill>
                    <a:schemeClr val="tx1"/>
                  </a:solidFill>
                  <a:latin typeface="+mn-lt"/>
                  <a:ea typeface="+mn-ea"/>
                  <a:cs typeface="+mn-cs"/>
                </a:defRPr>
              </a:lvl5pPr>
              <a:lvl6pPr marL="1344168" algn="l" defTabSz="537667" rtl="0" eaLnBrk="1" latinLnBrk="0" hangingPunct="1">
                <a:defRPr sz="1058" kern="1200">
                  <a:solidFill>
                    <a:schemeClr val="tx1"/>
                  </a:solidFill>
                  <a:latin typeface="+mn-lt"/>
                  <a:ea typeface="+mn-ea"/>
                  <a:cs typeface="+mn-cs"/>
                </a:defRPr>
              </a:lvl6pPr>
              <a:lvl7pPr marL="1613002" algn="l" defTabSz="537667" rtl="0" eaLnBrk="1" latinLnBrk="0" hangingPunct="1">
                <a:defRPr sz="1058" kern="1200">
                  <a:solidFill>
                    <a:schemeClr val="tx1"/>
                  </a:solidFill>
                  <a:latin typeface="+mn-lt"/>
                  <a:ea typeface="+mn-ea"/>
                  <a:cs typeface="+mn-cs"/>
                </a:defRPr>
              </a:lvl7pPr>
              <a:lvl8pPr marL="1881835" algn="l" defTabSz="537667" rtl="0" eaLnBrk="1" latinLnBrk="0" hangingPunct="1">
                <a:defRPr sz="1058" kern="1200">
                  <a:solidFill>
                    <a:schemeClr val="tx1"/>
                  </a:solidFill>
                  <a:latin typeface="+mn-lt"/>
                  <a:ea typeface="+mn-ea"/>
                  <a:cs typeface="+mn-cs"/>
                </a:defRPr>
              </a:lvl8pPr>
              <a:lvl9pPr marL="2150669" algn="l" defTabSz="537667" rtl="0" eaLnBrk="1" latinLnBrk="0" hangingPunct="1">
                <a:defRPr sz="1058" kern="1200">
                  <a:solidFill>
                    <a:schemeClr val="tx1"/>
                  </a:solidFill>
                  <a:latin typeface="+mn-lt"/>
                  <a:ea typeface="+mn-ea"/>
                  <a:cs typeface="+mn-cs"/>
                </a:defRPr>
              </a:lvl9pPr>
            </a:lstStyle>
            <a:p>
              <a:pPr algn="ctr"/>
              <a:endParaRPr lang="en-US" sz="1000"/>
            </a:p>
          </xdr:txBody>
        </xdr:sp>
        <xdr:sp macro="" textlink="">
          <xdr:nvSpPr>
            <xdr:cNvPr id="35" name="Freeform 34">
              <a:extLst>
                <a:ext uri="{FF2B5EF4-FFF2-40B4-BE49-F238E27FC236}">
                  <a16:creationId xmlns:a16="http://schemas.microsoft.com/office/drawing/2014/main" id="{00000000-0008-0000-0400-000023000000}"/>
                </a:ext>
              </a:extLst>
            </xdr:cNvPr>
            <xdr:cNvSpPr/>
          </xdr:nvSpPr>
          <xdr:spPr bwMode="gray">
            <a:xfrm rot="1510923" flipV="1">
              <a:off x="4475718" y="2014056"/>
              <a:ext cx="84539" cy="164592"/>
            </a:xfrm>
            <a:custGeom>
              <a:avLst/>
              <a:gdLst>
                <a:gd name="connsiteX0" fmla="*/ 0 w 183356"/>
                <a:gd name="connsiteY0" fmla="*/ 45839 h 183356"/>
                <a:gd name="connsiteX1" fmla="*/ 45839 w 183356"/>
                <a:gd name="connsiteY1" fmla="*/ 45839 h 183356"/>
                <a:gd name="connsiteX2" fmla="*/ 45839 w 183356"/>
                <a:gd name="connsiteY2" fmla="*/ 0 h 183356"/>
                <a:gd name="connsiteX3" fmla="*/ 137517 w 183356"/>
                <a:gd name="connsiteY3" fmla="*/ 0 h 183356"/>
                <a:gd name="connsiteX4" fmla="*/ 137517 w 183356"/>
                <a:gd name="connsiteY4" fmla="*/ 45839 h 183356"/>
                <a:gd name="connsiteX5" fmla="*/ 183356 w 183356"/>
                <a:gd name="connsiteY5" fmla="*/ 45839 h 183356"/>
                <a:gd name="connsiteX6" fmla="*/ 183356 w 183356"/>
                <a:gd name="connsiteY6" fmla="*/ 137517 h 183356"/>
                <a:gd name="connsiteX7" fmla="*/ 137517 w 183356"/>
                <a:gd name="connsiteY7" fmla="*/ 137517 h 183356"/>
                <a:gd name="connsiteX8" fmla="*/ 137517 w 183356"/>
                <a:gd name="connsiteY8" fmla="*/ 183356 h 183356"/>
                <a:gd name="connsiteX9" fmla="*/ 45839 w 183356"/>
                <a:gd name="connsiteY9" fmla="*/ 183356 h 183356"/>
                <a:gd name="connsiteX10" fmla="*/ 45839 w 183356"/>
                <a:gd name="connsiteY10" fmla="*/ 137517 h 183356"/>
                <a:gd name="connsiteX11" fmla="*/ 0 w 183356"/>
                <a:gd name="connsiteY11" fmla="*/ 137517 h 183356"/>
                <a:gd name="connsiteX12" fmla="*/ 0 w 183356"/>
                <a:gd name="connsiteY12" fmla="*/ 45839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11" fmla="*/ 137279 w 183356"/>
                <a:gd name="connsiteY11" fmla="*/ 91440 h 183356"/>
                <a:gd name="connsiteX0" fmla="*/ 137517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47029 w 183356"/>
                <a:gd name="connsiteY0" fmla="*/ 0 h 183356"/>
                <a:gd name="connsiteX1" fmla="*/ 137517 w 183356"/>
                <a:gd name="connsiteY1" fmla="*/ 45839 h 183356"/>
                <a:gd name="connsiteX2" fmla="*/ 183356 w 183356"/>
                <a:gd name="connsiteY2" fmla="*/ 45839 h 183356"/>
                <a:gd name="connsiteX3" fmla="*/ 183356 w 183356"/>
                <a:gd name="connsiteY3" fmla="*/ 137517 h 183356"/>
                <a:gd name="connsiteX4" fmla="*/ 137517 w 183356"/>
                <a:gd name="connsiteY4" fmla="*/ 137517 h 183356"/>
                <a:gd name="connsiteX5" fmla="*/ 137517 w 183356"/>
                <a:gd name="connsiteY5" fmla="*/ 183356 h 183356"/>
                <a:gd name="connsiteX6" fmla="*/ 45839 w 183356"/>
                <a:gd name="connsiteY6" fmla="*/ 183356 h 183356"/>
                <a:gd name="connsiteX7" fmla="*/ 45839 w 183356"/>
                <a:gd name="connsiteY7" fmla="*/ 137517 h 183356"/>
                <a:gd name="connsiteX8" fmla="*/ 0 w 183356"/>
                <a:gd name="connsiteY8" fmla="*/ 137517 h 183356"/>
                <a:gd name="connsiteX9" fmla="*/ 0 w 183356"/>
                <a:gd name="connsiteY9" fmla="*/ 45839 h 183356"/>
                <a:gd name="connsiteX10" fmla="*/ 45839 w 183356"/>
                <a:gd name="connsiteY10" fmla="*/ 45839 h 183356"/>
                <a:gd name="connsiteX0" fmla="*/ 137517 w 183356"/>
                <a:gd name="connsiteY0" fmla="*/ 0 h 137517"/>
                <a:gd name="connsiteX1" fmla="*/ 183356 w 183356"/>
                <a:gd name="connsiteY1" fmla="*/ 0 h 137517"/>
                <a:gd name="connsiteX2" fmla="*/ 183356 w 183356"/>
                <a:gd name="connsiteY2" fmla="*/ 91678 h 137517"/>
                <a:gd name="connsiteX3" fmla="*/ 137517 w 183356"/>
                <a:gd name="connsiteY3" fmla="*/ 91678 h 137517"/>
                <a:gd name="connsiteX4" fmla="*/ 137517 w 183356"/>
                <a:gd name="connsiteY4" fmla="*/ 137517 h 137517"/>
                <a:gd name="connsiteX5" fmla="*/ 45839 w 183356"/>
                <a:gd name="connsiteY5" fmla="*/ 137517 h 137517"/>
                <a:gd name="connsiteX6" fmla="*/ 45839 w 183356"/>
                <a:gd name="connsiteY6" fmla="*/ 91678 h 137517"/>
                <a:gd name="connsiteX7" fmla="*/ 0 w 183356"/>
                <a:gd name="connsiteY7" fmla="*/ 91678 h 137517"/>
                <a:gd name="connsiteX8" fmla="*/ 0 w 183356"/>
                <a:gd name="connsiteY8" fmla="*/ 0 h 137517"/>
                <a:gd name="connsiteX9" fmla="*/ 45839 w 183356"/>
                <a:gd name="connsiteY9"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8" fmla="*/ 45839 w 183356"/>
                <a:gd name="connsiteY8" fmla="*/ 0 h 137517"/>
                <a:gd name="connsiteX0" fmla="*/ 183356 w 183356"/>
                <a:gd name="connsiteY0" fmla="*/ 0 h 137517"/>
                <a:gd name="connsiteX1" fmla="*/ 183356 w 183356"/>
                <a:gd name="connsiteY1" fmla="*/ 91678 h 137517"/>
                <a:gd name="connsiteX2" fmla="*/ 137517 w 183356"/>
                <a:gd name="connsiteY2" fmla="*/ 91678 h 137517"/>
                <a:gd name="connsiteX3" fmla="*/ 137517 w 183356"/>
                <a:gd name="connsiteY3" fmla="*/ 137517 h 137517"/>
                <a:gd name="connsiteX4" fmla="*/ 45839 w 183356"/>
                <a:gd name="connsiteY4" fmla="*/ 137517 h 137517"/>
                <a:gd name="connsiteX5" fmla="*/ 45839 w 183356"/>
                <a:gd name="connsiteY5" fmla="*/ 91678 h 137517"/>
                <a:gd name="connsiteX6" fmla="*/ 0 w 183356"/>
                <a:gd name="connsiteY6" fmla="*/ 91678 h 137517"/>
                <a:gd name="connsiteX7" fmla="*/ 0 w 183356"/>
                <a:gd name="connsiteY7" fmla="*/ 0 h 137517"/>
                <a:gd name="connsiteX0" fmla="*/ 183356 w 183356"/>
                <a:gd name="connsiteY0" fmla="*/ 91678 h 137517"/>
                <a:gd name="connsiteX1" fmla="*/ 137517 w 183356"/>
                <a:gd name="connsiteY1" fmla="*/ 91678 h 137517"/>
                <a:gd name="connsiteX2" fmla="*/ 137517 w 183356"/>
                <a:gd name="connsiteY2" fmla="*/ 137517 h 137517"/>
                <a:gd name="connsiteX3" fmla="*/ 45839 w 183356"/>
                <a:gd name="connsiteY3" fmla="*/ 137517 h 137517"/>
                <a:gd name="connsiteX4" fmla="*/ 45839 w 183356"/>
                <a:gd name="connsiteY4" fmla="*/ 91678 h 137517"/>
                <a:gd name="connsiteX5" fmla="*/ 0 w 183356"/>
                <a:gd name="connsiteY5" fmla="*/ 91678 h 137517"/>
                <a:gd name="connsiteX6" fmla="*/ 0 w 183356"/>
                <a:gd name="connsiteY6" fmla="*/ 0 h 137517"/>
                <a:gd name="connsiteX0" fmla="*/ 137517 w 137517"/>
                <a:gd name="connsiteY0" fmla="*/ 91678 h 137517"/>
                <a:gd name="connsiteX1" fmla="*/ 137517 w 137517"/>
                <a:gd name="connsiteY1" fmla="*/ 137517 h 137517"/>
                <a:gd name="connsiteX2" fmla="*/ 45839 w 137517"/>
                <a:gd name="connsiteY2" fmla="*/ 137517 h 137517"/>
                <a:gd name="connsiteX3" fmla="*/ 45839 w 137517"/>
                <a:gd name="connsiteY3" fmla="*/ 91678 h 137517"/>
                <a:gd name="connsiteX4" fmla="*/ 0 w 137517"/>
                <a:gd name="connsiteY4" fmla="*/ 91678 h 137517"/>
                <a:gd name="connsiteX5" fmla="*/ 0 w 137517"/>
                <a:gd name="connsiteY5" fmla="*/ 0 h 137517"/>
                <a:gd name="connsiteX0" fmla="*/ 93193 w 137517"/>
                <a:gd name="connsiteY0" fmla="*/ 197142 h 197142"/>
                <a:gd name="connsiteX1" fmla="*/ 137517 w 137517"/>
                <a:gd name="connsiteY1" fmla="*/ 137517 h 197142"/>
                <a:gd name="connsiteX2" fmla="*/ 45839 w 137517"/>
                <a:gd name="connsiteY2" fmla="*/ 137517 h 197142"/>
                <a:gd name="connsiteX3" fmla="*/ 45839 w 137517"/>
                <a:gd name="connsiteY3" fmla="*/ 91678 h 197142"/>
                <a:gd name="connsiteX4" fmla="*/ 0 w 137517"/>
                <a:gd name="connsiteY4" fmla="*/ 91678 h 197142"/>
                <a:gd name="connsiteX5" fmla="*/ 0 w 137517"/>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45839 w 96703"/>
                <a:gd name="connsiteY3" fmla="*/ 91678 h 197142"/>
                <a:gd name="connsiteX4" fmla="*/ 0 w 96703"/>
                <a:gd name="connsiteY4" fmla="*/ 91678 h 197142"/>
                <a:gd name="connsiteX5" fmla="*/ 0 w 96703"/>
                <a:gd name="connsiteY5" fmla="*/ 0 h 197142"/>
                <a:gd name="connsiteX0" fmla="*/ 93193 w 96703"/>
                <a:gd name="connsiteY0" fmla="*/ 197142 h 197142"/>
                <a:gd name="connsiteX1" fmla="*/ 96703 w 96703"/>
                <a:gd name="connsiteY1" fmla="*/ 123589 h 197142"/>
                <a:gd name="connsiteX2" fmla="*/ 45839 w 96703"/>
                <a:gd name="connsiteY2" fmla="*/ 137517 h 197142"/>
                <a:gd name="connsiteX3" fmla="*/ 57740 w 96703"/>
                <a:gd name="connsiteY3" fmla="*/ 55172 h 197142"/>
                <a:gd name="connsiteX4" fmla="*/ 0 w 96703"/>
                <a:gd name="connsiteY4" fmla="*/ 91678 h 197142"/>
                <a:gd name="connsiteX5" fmla="*/ 0 w 96703"/>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61793 w 100756"/>
                <a:gd name="connsiteY3" fmla="*/ 55172 h 197142"/>
                <a:gd name="connsiteX4" fmla="*/ 0 w 100756"/>
                <a:gd name="connsiteY4" fmla="*/ 100298 h 197142"/>
                <a:gd name="connsiteX5" fmla="*/ 4053 w 100756"/>
                <a:gd name="connsiteY5" fmla="*/ 0 h 197142"/>
                <a:gd name="connsiteX0" fmla="*/ 97246 w 100756"/>
                <a:gd name="connsiteY0" fmla="*/ 197142 h 197142"/>
                <a:gd name="connsiteX1" fmla="*/ 100756 w 100756"/>
                <a:gd name="connsiteY1" fmla="*/ 123589 h 197142"/>
                <a:gd name="connsiteX2" fmla="*/ 49892 w 100756"/>
                <a:gd name="connsiteY2" fmla="*/ 137517 h 197142"/>
                <a:gd name="connsiteX3" fmla="*/ 48235 w 100756"/>
                <a:gd name="connsiteY3" fmla="*/ 67217 h 197142"/>
                <a:gd name="connsiteX4" fmla="*/ 0 w 100756"/>
                <a:gd name="connsiteY4" fmla="*/ 100298 h 197142"/>
                <a:gd name="connsiteX5" fmla="*/ 4053 w 100756"/>
                <a:gd name="connsiteY5" fmla="*/ 0 h 197142"/>
                <a:gd name="connsiteX0" fmla="*/ 93321 w 100756"/>
                <a:gd name="connsiteY0" fmla="*/ 211084 h 211084"/>
                <a:gd name="connsiteX1" fmla="*/ 100756 w 100756"/>
                <a:gd name="connsiteY1" fmla="*/ 123589 h 211084"/>
                <a:gd name="connsiteX2" fmla="*/ 49892 w 100756"/>
                <a:gd name="connsiteY2" fmla="*/ 137517 h 211084"/>
                <a:gd name="connsiteX3" fmla="*/ 48235 w 100756"/>
                <a:gd name="connsiteY3" fmla="*/ 67217 h 211084"/>
                <a:gd name="connsiteX4" fmla="*/ 0 w 100756"/>
                <a:gd name="connsiteY4" fmla="*/ 100298 h 211084"/>
                <a:gd name="connsiteX5" fmla="*/ 4053 w 100756"/>
                <a:gd name="connsiteY5" fmla="*/ 0 h 21108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0756" h="211084">
                  <a:moveTo>
                    <a:pt x="93321" y="211084"/>
                  </a:moveTo>
                  <a:lnTo>
                    <a:pt x="100756" y="123589"/>
                  </a:lnTo>
                  <a:lnTo>
                    <a:pt x="49892" y="137517"/>
                  </a:lnTo>
                  <a:cubicBezTo>
                    <a:pt x="49340" y="114084"/>
                    <a:pt x="48787" y="90650"/>
                    <a:pt x="48235" y="67217"/>
                  </a:cubicBezTo>
                  <a:lnTo>
                    <a:pt x="0" y="100298"/>
                  </a:lnTo>
                  <a:lnTo>
                    <a:pt x="4053" y="0"/>
                  </a:lnTo>
                </a:path>
              </a:pathLst>
            </a:custGeom>
            <a:noFill/>
            <a:ln w="19050" cap="flat" cmpd="sng" algn="ctr">
              <a:solidFill>
                <a:schemeClr val="bg1"/>
              </a:solidFill>
              <a:prstDash val="solid"/>
              <a:miter lim="800000"/>
              <a:headEnd type="none" w="med" len="med"/>
              <a:tailEnd type="none" w="med" len="med"/>
            </a:ln>
            <a:effectLst/>
          </xdr:spPr>
          <xdr:txBody>
            <a:bodyPr vert="horz" wrap="square" lIns="91440" tIns="45720" rIns="91440" bIns="45720" numCol="1" rtlCol="0" anchor="t" anchorCtr="0" compatLnSpc="1">
              <a:prstTxWarp prst="textNoShape">
                <a:avLst/>
              </a:prstTxWarp>
            </a:bodyPr>
            <a:lstStyle>
              <a:defPPr>
                <a:defRPr lang="en-US"/>
              </a:defPPr>
              <a:lvl1pPr marL="0" algn="l" defTabSz="537667" rtl="0" eaLnBrk="1" latinLnBrk="0" hangingPunct="1">
                <a:defRPr sz="1058" kern="1200">
                  <a:solidFill>
                    <a:schemeClr val="tx1"/>
                  </a:solidFill>
                  <a:latin typeface="+mn-lt"/>
                  <a:ea typeface="+mn-ea"/>
                  <a:cs typeface="+mn-cs"/>
                </a:defRPr>
              </a:lvl1pPr>
              <a:lvl2pPr marL="268834" algn="l" defTabSz="537667" rtl="0" eaLnBrk="1" latinLnBrk="0" hangingPunct="1">
                <a:defRPr sz="1058" kern="1200">
                  <a:solidFill>
                    <a:schemeClr val="tx1"/>
                  </a:solidFill>
                  <a:latin typeface="+mn-lt"/>
                  <a:ea typeface="+mn-ea"/>
                  <a:cs typeface="+mn-cs"/>
                </a:defRPr>
              </a:lvl2pPr>
              <a:lvl3pPr marL="537667" algn="l" defTabSz="537667" rtl="0" eaLnBrk="1" latinLnBrk="0" hangingPunct="1">
                <a:defRPr sz="1058" kern="1200">
                  <a:solidFill>
                    <a:schemeClr val="tx1"/>
                  </a:solidFill>
                  <a:latin typeface="+mn-lt"/>
                  <a:ea typeface="+mn-ea"/>
                  <a:cs typeface="+mn-cs"/>
                </a:defRPr>
              </a:lvl3pPr>
              <a:lvl4pPr marL="806501" algn="l" defTabSz="537667" rtl="0" eaLnBrk="1" latinLnBrk="0" hangingPunct="1">
                <a:defRPr sz="1058" kern="1200">
                  <a:solidFill>
                    <a:schemeClr val="tx1"/>
                  </a:solidFill>
                  <a:latin typeface="+mn-lt"/>
                  <a:ea typeface="+mn-ea"/>
                  <a:cs typeface="+mn-cs"/>
                </a:defRPr>
              </a:lvl4pPr>
              <a:lvl5pPr marL="1075334" algn="l" defTabSz="537667" rtl="0" eaLnBrk="1" latinLnBrk="0" hangingPunct="1">
                <a:defRPr sz="1058" kern="1200">
                  <a:solidFill>
                    <a:schemeClr val="tx1"/>
                  </a:solidFill>
                  <a:latin typeface="+mn-lt"/>
                  <a:ea typeface="+mn-ea"/>
                  <a:cs typeface="+mn-cs"/>
                </a:defRPr>
              </a:lvl5pPr>
              <a:lvl6pPr marL="1344168" algn="l" defTabSz="537667" rtl="0" eaLnBrk="1" latinLnBrk="0" hangingPunct="1">
                <a:defRPr sz="1058" kern="1200">
                  <a:solidFill>
                    <a:schemeClr val="tx1"/>
                  </a:solidFill>
                  <a:latin typeface="+mn-lt"/>
                  <a:ea typeface="+mn-ea"/>
                  <a:cs typeface="+mn-cs"/>
                </a:defRPr>
              </a:lvl6pPr>
              <a:lvl7pPr marL="1613002" algn="l" defTabSz="537667" rtl="0" eaLnBrk="1" latinLnBrk="0" hangingPunct="1">
                <a:defRPr sz="1058" kern="1200">
                  <a:solidFill>
                    <a:schemeClr val="tx1"/>
                  </a:solidFill>
                  <a:latin typeface="+mn-lt"/>
                  <a:ea typeface="+mn-ea"/>
                  <a:cs typeface="+mn-cs"/>
                </a:defRPr>
              </a:lvl7pPr>
              <a:lvl8pPr marL="1881835" algn="l" defTabSz="537667" rtl="0" eaLnBrk="1" latinLnBrk="0" hangingPunct="1">
                <a:defRPr sz="1058" kern="1200">
                  <a:solidFill>
                    <a:schemeClr val="tx1"/>
                  </a:solidFill>
                  <a:latin typeface="+mn-lt"/>
                  <a:ea typeface="+mn-ea"/>
                  <a:cs typeface="+mn-cs"/>
                </a:defRPr>
              </a:lvl8pPr>
              <a:lvl9pPr marL="2150669" algn="l" defTabSz="537667" rtl="0" eaLnBrk="1" latinLnBrk="0" hangingPunct="1">
                <a:defRPr sz="1058" kern="1200">
                  <a:solidFill>
                    <a:schemeClr val="tx1"/>
                  </a:solidFill>
                  <a:latin typeface="+mn-lt"/>
                  <a:ea typeface="+mn-ea"/>
                  <a:cs typeface="+mn-cs"/>
                </a:defRPr>
              </a:lvl9pPr>
            </a:lstStyle>
            <a:p>
              <a:pPr algn="ctr" defTabSz="1463675"/>
              <a:endParaRPr lang="en-US" sz="1000">
                <a:solidFill>
                  <a:schemeClr val="bg2"/>
                </a:solidFill>
              </a:endParaRPr>
            </a:p>
          </xdr:txBody>
        </xdr:sp>
      </xdr:grpSp>
      <xdr:sp macro="" textlink="">
        <xdr:nvSpPr>
          <xdr:cNvPr id="36" name="TextBox 51">
            <a:extLst>
              <a:ext uri="{FF2B5EF4-FFF2-40B4-BE49-F238E27FC236}">
                <a16:creationId xmlns:a16="http://schemas.microsoft.com/office/drawing/2014/main" id="{00000000-0008-0000-0400-000024000000}"/>
              </a:ext>
            </a:extLst>
          </xdr:cNvPr>
          <xdr:cNvSpPr txBox="1"/>
        </xdr:nvSpPr>
        <xdr:spPr bwMode="gray">
          <a:xfrm>
            <a:off x="7189868" y="2921512"/>
            <a:ext cx="671252" cy="384721"/>
          </a:xfrm>
          <a:prstGeom prst="rect">
            <a:avLst/>
          </a:prstGeom>
          <a:noFill/>
        </xdr:spPr>
        <xdr:txBody>
          <a:bodyPr wrap="square" lIns="0" tIns="0" rIns="0" bIns="0" rtlCol="0">
            <a:noAutofit/>
          </a:bodyPr>
          <a:lstStyle>
            <a:defPPr>
              <a:defRPr lang="en-US"/>
            </a:defPPr>
            <a:lvl1pPr marL="0" algn="l" defTabSz="537667" rtl="0" eaLnBrk="1" latinLnBrk="0" hangingPunct="1">
              <a:defRPr sz="1058" kern="1200">
                <a:solidFill>
                  <a:schemeClr val="tx1"/>
                </a:solidFill>
                <a:latin typeface="+mn-lt"/>
                <a:ea typeface="+mn-ea"/>
                <a:cs typeface="+mn-cs"/>
              </a:defRPr>
            </a:lvl1pPr>
            <a:lvl2pPr marL="268834" algn="l" defTabSz="537667" rtl="0" eaLnBrk="1" latinLnBrk="0" hangingPunct="1">
              <a:defRPr sz="1058" kern="1200">
                <a:solidFill>
                  <a:schemeClr val="tx1"/>
                </a:solidFill>
                <a:latin typeface="+mn-lt"/>
                <a:ea typeface="+mn-ea"/>
                <a:cs typeface="+mn-cs"/>
              </a:defRPr>
            </a:lvl2pPr>
            <a:lvl3pPr marL="537667" algn="l" defTabSz="537667" rtl="0" eaLnBrk="1" latinLnBrk="0" hangingPunct="1">
              <a:defRPr sz="1058" kern="1200">
                <a:solidFill>
                  <a:schemeClr val="tx1"/>
                </a:solidFill>
                <a:latin typeface="+mn-lt"/>
                <a:ea typeface="+mn-ea"/>
                <a:cs typeface="+mn-cs"/>
              </a:defRPr>
            </a:lvl3pPr>
            <a:lvl4pPr marL="806501" algn="l" defTabSz="537667" rtl="0" eaLnBrk="1" latinLnBrk="0" hangingPunct="1">
              <a:defRPr sz="1058" kern="1200">
                <a:solidFill>
                  <a:schemeClr val="tx1"/>
                </a:solidFill>
                <a:latin typeface="+mn-lt"/>
                <a:ea typeface="+mn-ea"/>
                <a:cs typeface="+mn-cs"/>
              </a:defRPr>
            </a:lvl4pPr>
            <a:lvl5pPr marL="1075334" algn="l" defTabSz="537667" rtl="0" eaLnBrk="1" latinLnBrk="0" hangingPunct="1">
              <a:defRPr sz="1058" kern="1200">
                <a:solidFill>
                  <a:schemeClr val="tx1"/>
                </a:solidFill>
                <a:latin typeface="+mn-lt"/>
                <a:ea typeface="+mn-ea"/>
                <a:cs typeface="+mn-cs"/>
              </a:defRPr>
            </a:lvl5pPr>
            <a:lvl6pPr marL="1344168" algn="l" defTabSz="537667" rtl="0" eaLnBrk="1" latinLnBrk="0" hangingPunct="1">
              <a:defRPr sz="1058" kern="1200">
                <a:solidFill>
                  <a:schemeClr val="tx1"/>
                </a:solidFill>
                <a:latin typeface="+mn-lt"/>
                <a:ea typeface="+mn-ea"/>
                <a:cs typeface="+mn-cs"/>
              </a:defRPr>
            </a:lvl6pPr>
            <a:lvl7pPr marL="1613002" algn="l" defTabSz="537667" rtl="0" eaLnBrk="1" latinLnBrk="0" hangingPunct="1">
              <a:defRPr sz="1058" kern="1200">
                <a:solidFill>
                  <a:schemeClr val="tx1"/>
                </a:solidFill>
                <a:latin typeface="+mn-lt"/>
                <a:ea typeface="+mn-ea"/>
                <a:cs typeface="+mn-cs"/>
              </a:defRPr>
            </a:lvl7pPr>
            <a:lvl8pPr marL="1881835" algn="l" defTabSz="537667" rtl="0" eaLnBrk="1" latinLnBrk="0" hangingPunct="1">
              <a:defRPr sz="1058" kern="1200">
                <a:solidFill>
                  <a:schemeClr val="tx1"/>
                </a:solidFill>
                <a:latin typeface="+mn-lt"/>
                <a:ea typeface="+mn-ea"/>
                <a:cs typeface="+mn-cs"/>
              </a:defRPr>
            </a:lvl8pPr>
            <a:lvl9pPr marL="2150669" algn="l" defTabSz="537667" rtl="0" eaLnBrk="1" latinLnBrk="0" hangingPunct="1">
              <a:defRPr sz="1058" kern="1200">
                <a:solidFill>
                  <a:schemeClr val="tx1"/>
                </a:solidFill>
                <a:latin typeface="+mn-lt"/>
                <a:ea typeface="+mn-ea"/>
                <a:cs typeface="+mn-cs"/>
              </a:defRPr>
            </a:lvl9pPr>
          </a:lstStyle>
          <a:p>
            <a:pPr algn="ctr"/>
            <a:r>
              <a:rPr lang="en-US" sz="2500">
                <a:solidFill>
                  <a:schemeClr val="accent6"/>
                </a:solidFill>
                <a:latin typeface="+mj-lt"/>
              </a:rPr>
              <a:t>15%</a:t>
            </a:r>
          </a:p>
        </xdr:txBody>
      </xdr:sp>
      <xdr:pic>
        <xdr:nvPicPr>
          <xdr:cNvPr id="39" name="Picture 7" descr="Calendar">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88334" y="3583960"/>
            <a:ext cx="274320" cy="28140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0</xdr:colOff>
      <xdr:row>2</xdr:row>
      <xdr:rowOff>0</xdr:rowOff>
    </xdr:from>
    <xdr:to>
      <xdr:col>1</xdr:col>
      <xdr:colOff>33061</xdr:colOff>
      <xdr:row>16</xdr:row>
      <xdr:rowOff>383882</xdr:rowOff>
    </xdr:to>
    <xdr:grpSp>
      <xdr:nvGrpSpPr>
        <xdr:cNvPr id="15" name="Group 14">
          <a:extLst>
            <a:ext uri="{FF2B5EF4-FFF2-40B4-BE49-F238E27FC236}">
              <a16:creationId xmlns:a16="http://schemas.microsoft.com/office/drawing/2014/main" id="{EB33A139-9A9E-47C2-A314-31220EBA301D}"/>
            </a:ext>
          </a:extLst>
        </xdr:cNvPr>
        <xdr:cNvGrpSpPr/>
      </xdr:nvGrpSpPr>
      <xdr:grpSpPr>
        <a:xfrm>
          <a:off x="0" y="1055688"/>
          <a:ext cx="1691999" cy="4932069"/>
          <a:chOff x="0" y="1047750"/>
          <a:chExt cx="1842811" cy="4898732"/>
        </a:xfrm>
      </xdr:grpSpPr>
      <xdr:sp macro="" textlink="">
        <xdr:nvSpPr>
          <xdr:cNvPr id="16" name="TextBox 15">
            <a:extLst>
              <a:ext uri="{FF2B5EF4-FFF2-40B4-BE49-F238E27FC236}">
                <a16:creationId xmlns:a16="http://schemas.microsoft.com/office/drawing/2014/main" id="{AA4B69BA-3264-4728-94B9-BA4E5F3271AF}"/>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17" name="TextBox 16">
            <a:hlinkClick xmlns:r="http://schemas.openxmlformats.org/officeDocument/2006/relationships" r:id="rId5"/>
            <a:extLst>
              <a:ext uri="{FF2B5EF4-FFF2-40B4-BE49-F238E27FC236}">
                <a16:creationId xmlns:a16="http://schemas.microsoft.com/office/drawing/2014/main" id="{BA62FC61-469D-4022-A8AD-8CED14793B3C}"/>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8" name="TextBox 17">
            <a:hlinkClick xmlns:r="http://schemas.openxmlformats.org/officeDocument/2006/relationships" r:id="rId6"/>
            <a:extLst>
              <a:ext uri="{FF2B5EF4-FFF2-40B4-BE49-F238E27FC236}">
                <a16:creationId xmlns:a16="http://schemas.microsoft.com/office/drawing/2014/main" id="{89EFA9ED-0789-4B72-9D9D-1A6D19205CD1}"/>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47B77B5A-40EB-4B29-8689-2CF59A744155}"/>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32E3A98D-A27D-49B7-B6B5-CA99D16B3D90}"/>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21" name="TextBox 20">
            <a:hlinkClick xmlns:r="http://schemas.openxmlformats.org/officeDocument/2006/relationships" r:id="rId9"/>
            <a:extLst>
              <a:ext uri="{FF2B5EF4-FFF2-40B4-BE49-F238E27FC236}">
                <a16:creationId xmlns:a16="http://schemas.microsoft.com/office/drawing/2014/main" id="{D12B8AFA-EC63-4031-B897-621762E3C540}"/>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22" name="TextBox 21">
            <a:hlinkClick xmlns:r="http://schemas.openxmlformats.org/officeDocument/2006/relationships" r:id="rId10"/>
            <a:extLst>
              <a:ext uri="{FF2B5EF4-FFF2-40B4-BE49-F238E27FC236}">
                <a16:creationId xmlns:a16="http://schemas.microsoft.com/office/drawing/2014/main" id="{C4A66F40-2AAA-4443-8D84-924976539AAA}"/>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23" name="TextBox 22">
            <a:hlinkClick xmlns:r="http://schemas.openxmlformats.org/officeDocument/2006/relationships" r:id="rId11"/>
            <a:extLst>
              <a:ext uri="{FF2B5EF4-FFF2-40B4-BE49-F238E27FC236}">
                <a16:creationId xmlns:a16="http://schemas.microsoft.com/office/drawing/2014/main" id="{046586B2-41E6-4312-8C03-6507FF3AE9AB}"/>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24" name="TextBox 23">
            <a:hlinkClick xmlns:r="http://schemas.openxmlformats.org/officeDocument/2006/relationships" r:id="rId12"/>
            <a:extLst>
              <a:ext uri="{FF2B5EF4-FFF2-40B4-BE49-F238E27FC236}">
                <a16:creationId xmlns:a16="http://schemas.microsoft.com/office/drawing/2014/main" id="{0C9602AC-B032-446F-B085-CB8688A208FD}"/>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25" name="TextBox 24">
            <a:hlinkClick xmlns:r="http://schemas.openxmlformats.org/officeDocument/2006/relationships" r:id="rId13"/>
            <a:extLst>
              <a:ext uri="{FF2B5EF4-FFF2-40B4-BE49-F238E27FC236}">
                <a16:creationId xmlns:a16="http://schemas.microsoft.com/office/drawing/2014/main" id="{5FBB7823-E7CE-413A-90F6-5544B3D26157}"/>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26" name="TextBox 25">
            <a:hlinkClick xmlns:r="http://schemas.openxmlformats.org/officeDocument/2006/relationships" r:id="rId14"/>
            <a:extLst>
              <a:ext uri="{FF2B5EF4-FFF2-40B4-BE49-F238E27FC236}">
                <a16:creationId xmlns:a16="http://schemas.microsoft.com/office/drawing/2014/main" id="{E744BD9D-7FB9-491C-B429-78B9D64D612E}"/>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27" name="TextBox 26">
            <a:hlinkClick xmlns:r="http://schemas.openxmlformats.org/officeDocument/2006/relationships" r:id="rId15"/>
            <a:extLst>
              <a:ext uri="{FF2B5EF4-FFF2-40B4-BE49-F238E27FC236}">
                <a16:creationId xmlns:a16="http://schemas.microsoft.com/office/drawing/2014/main" id="{9E52FD52-0E24-497B-ABCA-2112D7B5EE88}"/>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8" name="TextBox 27">
            <a:hlinkClick xmlns:r="http://schemas.openxmlformats.org/officeDocument/2006/relationships" r:id="rId16"/>
            <a:extLst>
              <a:ext uri="{FF2B5EF4-FFF2-40B4-BE49-F238E27FC236}">
                <a16:creationId xmlns:a16="http://schemas.microsoft.com/office/drawing/2014/main" id="{7FFFE4D0-EF58-405E-A501-44C433F25FD6}"/>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9" name="TextBox 28">
            <a:extLst>
              <a:ext uri="{FF2B5EF4-FFF2-40B4-BE49-F238E27FC236}">
                <a16:creationId xmlns:a16="http://schemas.microsoft.com/office/drawing/2014/main" id="{1A210AE0-B72D-45F9-8D48-7749EEF0A9BC}"/>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xdr:col>
      <xdr:colOff>247651</xdr:colOff>
      <xdr:row>3</xdr:row>
      <xdr:rowOff>38097</xdr:rowOff>
    </xdr:from>
    <xdr:to>
      <xdr:col>4</xdr:col>
      <xdr:colOff>571501</xdr:colOff>
      <xdr:row>17</xdr:row>
      <xdr:rowOff>63500</xdr:rowOff>
    </xdr:to>
    <xdr:sp macro="" textlink="">
      <xdr:nvSpPr>
        <xdr:cNvPr id="31" name="Line Callout 2 (No Border) 86">
          <a:extLst>
            <a:ext uri="{FF2B5EF4-FFF2-40B4-BE49-F238E27FC236}">
              <a16:creationId xmlns:a16="http://schemas.microsoft.com/office/drawing/2014/main" id="{00000000-0008-0000-0500-00001F000000}"/>
            </a:ext>
          </a:extLst>
        </xdr:cNvPr>
        <xdr:cNvSpPr/>
      </xdr:nvSpPr>
      <xdr:spPr bwMode="gray">
        <a:xfrm>
          <a:off x="1906589" y="1284285"/>
          <a:ext cx="2792412" cy="289084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 </a:t>
          </a:r>
          <a:endParaRPr lang="en-US" sz="10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Thirty-two percent (32%) of respondents were graduate or professional students.</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Fifty-one percent (51%) of respondents lived at home with family. </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The majority (56%) of respondents were based at the Long Island campus.</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Some additional characteristics of note: </a:t>
          </a:r>
        </a:p>
        <a:p>
          <a:pPr marL="365760" marR="0" lvl="1" indent="-128016">
            <a:spcBef>
              <a:spcPts val="500"/>
            </a:spcBef>
            <a:spcAft>
              <a:spcPts val="0"/>
            </a:spcAft>
            <a:buSzPts val="800"/>
            <a:buFont typeface="Verdana"/>
            <a:buChar char="•"/>
          </a:pPr>
          <a:r>
            <a:rPr lang="en-US" sz="900" b="0" baseline="0">
              <a:solidFill>
                <a:schemeClr val="tx1"/>
              </a:solidFill>
              <a:effectLst/>
              <a:ea typeface="Times New Roman"/>
            </a:rPr>
            <a:t>Ninety-four percent (94%) of respondents were full-time students. </a:t>
          </a:r>
        </a:p>
        <a:p>
          <a:pPr marL="365760" marR="0" lvl="1" indent="-128016">
            <a:spcBef>
              <a:spcPts val="500"/>
            </a:spcBef>
            <a:spcAft>
              <a:spcPts val="0"/>
            </a:spcAft>
            <a:buSzPts val="800"/>
            <a:buFont typeface="Verdana"/>
            <a:buChar char="•"/>
          </a:pPr>
          <a:r>
            <a:rPr lang="en-US" sz="900" b="0" baseline="0">
              <a:solidFill>
                <a:schemeClr val="tx1"/>
              </a:solidFill>
              <a:effectLst/>
              <a:ea typeface="Times New Roman"/>
            </a:rPr>
            <a:t>Nineteen percent (19%) of respondents were first-generation college students.</a:t>
          </a:r>
        </a:p>
        <a:p>
          <a:pPr marL="365760" marR="0" lvl="1" indent="-128016">
            <a:spcBef>
              <a:spcPts val="500"/>
            </a:spcBef>
            <a:spcAft>
              <a:spcPts val="0"/>
            </a:spcAft>
            <a:buSzPts val="800"/>
            <a:buFont typeface="Verdana"/>
            <a:buChar char="•"/>
          </a:pPr>
          <a:r>
            <a:rPr lang="en-US" sz="900" b="0" baseline="0">
              <a:solidFill>
                <a:schemeClr val="tx1"/>
              </a:solidFill>
              <a:effectLst/>
              <a:ea typeface="Times New Roman"/>
            </a:rPr>
            <a:t>Thirteen percent (13%) of respondents had a mental disability.</a:t>
          </a:r>
        </a:p>
      </xdr:txBody>
    </xdr:sp>
    <xdr:clientData/>
  </xdr:twoCellAnchor>
  <xdr:twoCellAnchor>
    <xdr:from>
      <xdr:col>4</xdr:col>
      <xdr:colOff>771524</xdr:colOff>
      <xdr:row>3</xdr:row>
      <xdr:rowOff>9524</xdr:rowOff>
    </xdr:from>
    <xdr:to>
      <xdr:col>7</xdr:col>
      <xdr:colOff>379638</xdr:colOff>
      <xdr:row>15</xdr:row>
      <xdr:rowOff>9524</xdr:rowOff>
    </xdr:to>
    <xdr:graphicFrame macro="">
      <xdr:nvGraphicFramePr>
        <xdr:cNvPr id="32" name="Chart 31">
          <a:extLst>
            <a:ext uri="{FF2B5EF4-FFF2-40B4-BE49-F238E27FC236}">
              <a16:creationId xmlns:a16="http://schemas.microsoft.com/office/drawing/2014/main" id="{00000000-0008-0000-05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161923</xdr:colOff>
      <xdr:row>3</xdr:row>
      <xdr:rowOff>9524</xdr:rowOff>
    </xdr:from>
    <xdr:to>
      <xdr:col>10</xdr:col>
      <xdr:colOff>69394</xdr:colOff>
      <xdr:row>15</xdr:row>
      <xdr:rowOff>9524</xdr:rowOff>
    </xdr:to>
    <xdr:graphicFrame macro="">
      <xdr:nvGraphicFramePr>
        <xdr:cNvPr id="33" name="Chart 32">
          <a:extLst>
            <a:ext uri="{FF2B5EF4-FFF2-40B4-BE49-F238E27FC236}">
              <a16:creationId xmlns:a16="http://schemas.microsoft.com/office/drawing/2014/main" id="{00000000-0008-0000-05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0</xdr:rowOff>
    </xdr:from>
    <xdr:to>
      <xdr:col>1</xdr:col>
      <xdr:colOff>33061</xdr:colOff>
      <xdr:row>26</xdr:row>
      <xdr:rowOff>126707</xdr:rowOff>
    </xdr:to>
    <xdr:grpSp>
      <xdr:nvGrpSpPr>
        <xdr:cNvPr id="6" name="Group 5">
          <a:extLst>
            <a:ext uri="{FF2B5EF4-FFF2-40B4-BE49-F238E27FC236}">
              <a16:creationId xmlns:a16="http://schemas.microsoft.com/office/drawing/2014/main" id="{F748AA2D-A37C-4F14-BBC5-0831BCA7D18C}"/>
            </a:ext>
          </a:extLst>
        </xdr:cNvPr>
        <xdr:cNvGrpSpPr/>
      </xdr:nvGrpSpPr>
      <xdr:grpSpPr>
        <a:xfrm>
          <a:off x="0" y="1055688"/>
          <a:ext cx="1691999" cy="4897144"/>
          <a:chOff x="0" y="1047750"/>
          <a:chExt cx="1842811" cy="4898732"/>
        </a:xfrm>
      </xdr:grpSpPr>
      <xdr:sp macro="" textlink="">
        <xdr:nvSpPr>
          <xdr:cNvPr id="7" name="TextBox 6">
            <a:extLst>
              <a:ext uri="{FF2B5EF4-FFF2-40B4-BE49-F238E27FC236}">
                <a16:creationId xmlns:a16="http://schemas.microsoft.com/office/drawing/2014/main" id="{F64AE7C7-BA68-4105-AE5C-2089D2432441}"/>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4"/>
            <a:extLst>
              <a:ext uri="{FF2B5EF4-FFF2-40B4-BE49-F238E27FC236}">
                <a16:creationId xmlns:a16="http://schemas.microsoft.com/office/drawing/2014/main" id="{10820B19-248D-4181-84B5-097F47EE3595}"/>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9" name="TextBox 8">
            <a:hlinkClick xmlns:r="http://schemas.openxmlformats.org/officeDocument/2006/relationships" r:id="rId5"/>
            <a:extLst>
              <a:ext uri="{FF2B5EF4-FFF2-40B4-BE49-F238E27FC236}">
                <a16:creationId xmlns:a16="http://schemas.microsoft.com/office/drawing/2014/main" id="{D2607707-5996-45EE-8D4B-8D6B51FFF30B}"/>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0" name="TextBox 9">
            <a:hlinkClick xmlns:r="http://schemas.openxmlformats.org/officeDocument/2006/relationships" r:id="rId6"/>
            <a:extLst>
              <a:ext uri="{FF2B5EF4-FFF2-40B4-BE49-F238E27FC236}">
                <a16:creationId xmlns:a16="http://schemas.microsoft.com/office/drawing/2014/main" id="{A9DEDD12-DE47-4194-A55B-CA3EEA440CBB}"/>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1" name="TextBox 10">
            <a:hlinkClick xmlns:r="http://schemas.openxmlformats.org/officeDocument/2006/relationships" r:id="rId7"/>
            <a:extLst>
              <a:ext uri="{FF2B5EF4-FFF2-40B4-BE49-F238E27FC236}">
                <a16:creationId xmlns:a16="http://schemas.microsoft.com/office/drawing/2014/main" id="{58CDCD7F-8F72-4842-A1CF-0624ADACE493}"/>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8"/>
            <a:extLst>
              <a:ext uri="{FF2B5EF4-FFF2-40B4-BE49-F238E27FC236}">
                <a16:creationId xmlns:a16="http://schemas.microsoft.com/office/drawing/2014/main" id="{80AB1269-77DC-4A33-8ABB-ED1BDD2C2FB6}"/>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9"/>
            <a:extLst>
              <a:ext uri="{FF2B5EF4-FFF2-40B4-BE49-F238E27FC236}">
                <a16:creationId xmlns:a16="http://schemas.microsoft.com/office/drawing/2014/main" id="{EE2F2F44-3638-4B2F-BA77-0556381B25C6}"/>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10"/>
            <a:extLst>
              <a:ext uri="{FF2B5EF4-FFF2-40B4-BE49-F238E27FC236}">
                <a16:creationId xmlns:a16="http://schemas.microsoft.com/office/drawing/2014/main" id="{B6B0F200-9260-42BB-91C2-4660031A8AE4}"/>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11"/>
            <a:extLst>
              <a:ext uri="{FF2B5EF4-FFF2-40B4-BE49-F238E27FC236}">
                <a16:creationId xmlns:a16="http://schemas.microsoft.com/office/drawing/2014/main" id="{A7768FA2-6449-410B-A3B9-60F55E4F05A0}"/>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2"/>
            <a:extLst>
              <a:ext uri="{FF2B5EF4-FFF2-40B4-BE49-F238E27FC236}">
                <a16:creationId xmlns:a16="http://schemas.microsoft.com/office/drawing/2014/main" id="{DB67A9F7-1E25-4FD7-8EDB-EBF463022F94}"/>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3"/>
            <a:extLst>
              <a:ext uri="{FF2B5EF4-FFF2-40B4-BE49-F238E27FC236}">
                <a16:creationId xmlns:a16="http://schemas.microsoft.com/office/drawing/2014/main" id="{74224255-3F11-48D5-B299-9F5B2246255D}"/>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4"/>
            <a:extLst>
              <a:ext uri="{FF2B5EF4-FFF2-40B4-BE49-F238E27FC236}">
                <a16:creationId xmlns:a16="http://schemas.microsoft.com/office/drawing/2014/main" id="{663341E9-A1C2-4FAF-AB92-B56F5A74CCEE}"/>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5"/>
            <a:extLst>
              <a:ext uri="{FF2B5EF4-FFF2-40B4-BE49-F238E27FC236}">
                <a16:creationId xmlns:a16="http://schemas.microsoft.com/office/drawing/2014/main" id="{1235A15F-0815-491D-9503-4CB77F69808F}"/>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0" name="TextBox 19">
            <a:extLst>
              <a:ext uri="{FF2B5EF4-FFF2-40B4-BE49-F238E27FC236}">
                <a16:creationId xmlns:a16="http://schemas.microsoft.com/office/drawing/2014/main" id="{2E1ECF4A-58F3-4B2E-852F-61384A1D3F92}"/>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editAs="absolute">
    <xdr:from>
      <xdr:col>1</xdr:col>
      <xdr:colOff>247650</xdr:colOff>
      <xdr:row>2</xdr:row>
      <xdr:rowOff>154779</xdr:rowOff>
    </xdr:from>
    <xdr:to>
      <xdr:col>5</xdr:col>
      <xdr:colOff>71438</xdr:colOff>
      <xdr:row>17</xdr:row>
      <xdr:rowOff>55562</xdr:rowOff>
    </xdr:to>
    <xdr:sp macro="" textlink="">
      <xdr:nvSpPr>
        <xdr:cNvPr id="3" name="Line Callout 2 (No Border) 86">
          <a:extLst>
            <a:ext uri="{FF2B5EF4-FFF2-40B4-BE49-F238E27FC236}">
              <a16:creationId xmlns:a16="http://schemas.microsoft.com/office/drawing/2014/main" id="{00000000-0008-0000-0600-000003000000}"/>
            </a:ext>
          </a:extLst>
        </xdr:cNvPr>
        <xdr:cNvSpPr/>
      </xdr:nvSpPr>
      <xdr:spPr bwMode="gray">
        <a:xfrm>
          <a:off x="1906588" y="1210467"/>
          <a:ext cx="2832100" cy="2964658"/>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 </a:t>
          </a:r>
          <a:endParaRPr lang="en-US" sz="10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Twenty-two</a:t>
          </a:r>
          <a:r>
            <a:rPr lang="en-US" sz="900" baseline="0">
              <a:solidFill>
                <a:schemeClr val="tx1"/>
              </a:solidFill>
              <a:effectLst/>
              <a:ea typeface="Times New Roman"/>
            </a:rPr>
            <a:t> percent (22%) of respondents seriously considered leaving this school.</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 most commonly considered leaving because they wanted to transfer or they experienced financial struggles. </a:t>
          </a:r>
        </a:p>
        <a:p>
          <a:pPr marL="128016" marR="0" lvl="0" indent="-128016">
            <a:spcBef>
              <a:spcPts val="500"/>
            </a:spcBef>
            <a:spcAft>
              <a:spcPts val="0"/>
            </a:spcAft>
            <a:buSzPts val="800"/>
            <a:buFont typeface="Verdana"/>
            <a:buChar char="•"/>
          </a:pPr>
          <a:r>
            <a:rPr lang="en-US" sz="900">
              <a:solidFill>
                <a:schemeClr val="tx1"/>
              </a:solidFill>
              <a:effectLst/>
              <a:ea typeface="Times New Roman"/>
            </a:rPr>
            <a:t>The</a:t>
          </a:r>
          <a:r>
            <a:rPr lang="en-US" sz="900" baseline="0">
              <a:solidFill>
                <a:schemeClr val="tx1"/>
              </a:solidFill>
              <a:effectLst/>
              <a:ea typeface="Times New Roman"/>
            </a:rPr>
            <a:t> majority of a</a:t>
          </a:r>
          <a:r>
            <a:rPr lang="en-US" sz="900">
              <a:solidFill>
                <a:schemeClr val="tx1"/>
              </a:solidFill>
              <a:effectLst/>
              <a:ea typeface="Times New Roman"/>
            </a:rPr>
            <a:t>ll respondents</a:t>
          </a:r>
          <a:r>
            <a:rPr lang="en-US" sz="900" baseline="0">
              <a:solidFill>
                <a:schemeClr val="tx1"/>
              </a:solidFill>
              <a:effectLst/>
              <a:ea typeface="Times New Roman"/>
            </a:rPr>
            <a:t> feel safe (96%) and close (82%) to people at school.</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Three-quarters or more of all respondents feel that faculty (81%) and administrators (75%) are genuinely concerned about their welfare.</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Thirty-four percent (34%) of all respondents think that faculty pre-judge their abilities based on identity or background, compared to 44% for Asian respondents.</a:t>
          </a:r>
        </a:p>
      </xdr:txBody>
    </xdr:sp>
    <xdr:clientData/>
  </xdr:twoCellAnchor>
  <xdr:twoCellAnchor editAs="absolute">
    <xdr:from>
      <xdr:col>6</xdr:col>
      <xdr:colOff>7144</xdr:colOff>
      <xdr:row>4</xdr:row>
      <xdr:rowOff>119061</xdr:rowOff>
    </xdr:from>
    <xdr:to>
      <xdr:col>13</xdr:col>
      <xdr:colOff>5556</xdr:colOff>
      <xdr:row>25</xdr:row>
      <xdr:rowOff>107156</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250031</xdr:colOff>
      <xdr:row>17</xdr:row>
      <xdr:rowOff>119062</xdr:rowOff>
    </xdr:from>
    <xdr:to>
      <xdr:col>5</xdr:col>
      <xdr:colOff>63501</xdr:colOff>
      <xdr:row>25</xdr:row>
      <xdr:rowOff>95250</xdr:rowOff>
    </xdr:to>
    <xdr:sp macro="" textlink="">
      <xdr:nvSpPr>
        <xdr:cNvPr id="4" name="Rectangle 3">
          <a:extLst>
            <a:ext uri="{FF2B5EF4-FFF2-40B4-BE49-F238E27FC236}">
              <a16:creationId xmlns:a16="http://schemas.microsoft.com/office/drawing/2014/main" id="{00000000-0008-0000-0600-000004000000}"/>
            </a:ext>
          </a:extLst>
        </xdr:cNvPr>
        <xdr:cNvSpPr/>
      </xdr:nvSpPr>
      <xdr:spPr bwMode="gray">
        <a:xfrm>
          <a:off x="2059781" y="4238625"/>
          <a:ext cx="3024188" cy="17502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0</xdr:col>
      <xdr:colOff>0</xdr:colOff>
      <xdr:row>2</xdr:row>
      <xdr:rowOff>0</xdr:rowOff>
    </xdr:from>
    <xdr:to>
      <xdr:col>1</xdr:col>
      <xdr:colOff>33061</xdr:colOff>
      <xdr:row>25</xdr:row>
      <xdr:rowOff>60032</xdr:rowOff>
    </xdr:to>
    <xdr:grpSp>
      <xdr:nvGrpSpPr>
        <xdr:cNvPr id="6" name="Group 5">
          <a:extLst>
            <a:ext uri="{FF2B5EF4-FFF2-40B4-BE49-F238E27FC236}">
              <a16:creationId xmlns:a16="http://schemas.microsoft.com/office/drawing/2014/main" id="{E80C9FD8-1F79-4F36-9D32-35A069B79DF7}"/>
            </a:ext>
          </a:extLst>
        </xdr:cNvPr>
        <xdr:cNvGrpSpPr/>
      </xdr:nvGrpSpPr>
      <xdr:grpSpPr>
        <a:xfrm>
          <a:off x="0" y="1055688"/>
          <a:ext cx="1691999" cy="4893969"/>
          <a:chOff x="0" y="1047750"/>
          <a:chExt cx="1842811" cy="4898732"/>
        </a:xfrm>
      </xdr:grpSpPr>
      <xdr:sp macro="" textlink="">
        <xdr:nvSpPr>
          <xdr:cNvPr id="8" name="TextBox 7">
            <a:extLst>
              <a:ext uri="{FF2B5EF4-FFF2-40B4-BE49-F238E27FC236}">
                <a16:creationId xmlns:a16="http://schemas.microsoft.com/office/drawing/2014/main" id="{CAD04C71-0C38-4178-9919-29B370E85BAA}"/>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9" name="TextBox 8">
            <a:hlinkClick xmlns:r="http://schemas.openxmlformats.org/officeDocument/2006/relationships" r:id="rId3"/>
            <a:extLst>
              <a:ext uri="{FF2B5EF4-FFF2-40B4-BE49-F238E27FC236}">
                <a16:creationId xmlns:a16="http://schemas.microsoft.com/office/drawing/2014/main" id="{7C3E2FCC-CB06-4CEA-97FB-5BEB3B920730}"/>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0" name="TextBox 9">
            <a:hlinkClick xmlns:r="http://schemas.openxmlformats.org/officeDocument/2006/relationships" r:id="rId4"/>
            <a:extLst>
              <a:ext uri="{FF2B5EF4-FFF2-40B4-BE49-F238E27FC236}">
                <a16:creationId xmlns:a16="http://schemas.microsoft.com/office/drawing/2014/main" id="{67ECE89A-E2C1-4FB7-9379-9D364A1DE80B}"/>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1" name="TextBox 10">
            <a:hlinkClick xmlns:r="http://schemas.openxmlformats.org/officeDocument/2006/relationships" r:id="rId5"/>
            <a:extLst>
              <a:ext uri="{FF2B5EF4-FFF2-40B4-BE49-F238E27FC236}">
                <a16:creationId xmlns:a16="http://schemas.microsoft.com/office/drawing/2014/main" id="{0C724F20-68B1-4093-BB4C-2F5755A69609}"/>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6"/>
            <a:extLst>
              <a:ext uri="{FF2B5EF4-FFF2-40B4-BE49-F238E27FC236}">
                <a16:creationId xmlns:a16="http://schemas.microsoft.com/office/drawing/2014/main" id="{8828D0AD-8FD5-4B84-9277-20D19E1BD0D0}"/>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7"/>
            <a:extLst>
              <a:ext uri="{FF2B5EF4-FFF2-40B4-BE49-F238E27FC236}">
                <a16:creationId xmlns:a16="http://schemas.microsoft.com/office/drawing/2014/main" id="{E31E14AA-B300-4C9B-8BF8-1E2FD61B1BB0}"/>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8"/>
            <a:extLst>
              <a:ext uri="{FF2B5EF4-FFF2-40B4-BE49-F238E27FC236}">
                <a16:creationId xmlns:a16="http://schemas.microsoft.com/office/drawing/2014/main" id="{CDEB6FDF-5C3A-4CDF-AF4B-DABD4E144CDD}"/>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9"/>
            <a:extLst>
              <a:ext uri="{FF2B5EF4-FFF2-40B4-BE49-F238E27FC236}">
                <a16:creationId xmlns:a16="http://schemas.microsoft.com/office/drawing/2014/main" id="{D2535AF3-3C74-4E63-84CD-8034EE01D3D6}"/>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0"/>
            <a:extLst>
              <a:ext uri="{FF2B5EF4-FFF2-40B4-BE49-F238E27FC236}">
                <a16:creationId xmlns:a16="http://schemas.microsoft.com/office/drawing/2014/main" id="{1F2F0202-00E0-4DE0-BA25-47281B8A5FEA}"/>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1"/>
            <a:extLst>
              <a:ext uri="{FF2B5EF4-FFF2-40B4-BE49-F238E27FC236}">
                <a16:creationId xmlns:a16="http://schemas.microsoft.com/office/drawing/2014/main" id="{9642B706-1924-4488-B775-9FDE6C123558}"/>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2"/>
            <a:extLst>
              <a:ext uri="{FF2B5EF4-FFF2-40B4-BE49-F238E27FC236}">
                <a16:creationId xmlns:a16="http://schemas.microsoft.com/office/drawing/2014/main" id="{248DD29C-E340-4C70-B871-DF1C9828FC38}"/>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3"/>
            <a:extLst>
              <a:ext uri="{FF2B5EF4-FFF2-40B4-BE49-F238E27FC236}">
                <a16:creationId xmlns:a16="http://schemas.microsoft.com/office/drawing/2014/main" id="{3A7AD6DD-59A1-4932-9261-BFCEE55CA0D4}"/>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14"/>
            <a:extLst>
              <a:ext uri="{FF2B5EF4-FFF2-40B4-BE49-F238E27FC236}">
                <a16:creationId xmlns:a16="http://schemas.microsoft.com/office/drawing/2014/main" id="{A2CE9081-1B5E-4C0B-86EB-BED5B7514898}"/>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1" name="TextBox 20">
            <a:extLst>
              <a:ext uri="{FF2B5EF4-FFF2-40B4-BE49-F238E27FC236}">
                <a16:creationId xmlns:a16="http://schemas.microsoft.com/office/drawing/2014/main" id="{2586D747-BA3B-4219-8FE2-A2062B80F077}"/>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xdr:from>
      <xdr:col>1</xdr:col>
      <xdr:colOff>261303</xdr:colOff>
      <xdr:row>2</xdr:row>
      <xdr:rowOff>189995</xdr:rowOff>
    </xdr:from>
    <xdr:to>
      <xdr:col>3</xdr:col>
      <xdr:colOff>158750</xdr:colOff>
      <xdr:row>14</xdr:row>
      <xdr:rowOff>206375</xdr:rowOff>
    </xdr:to>
    <xdr:sp macro="" textlink="">
      <xdr:nvSpPr>
        <xdr:cNvPr id="3" name="Line Callout 2 (No Border) 86">
          <a:extLst>
            <a:ext uri="{FF2B5EF4-FFF2-40B4-BE49-F238E27FC236}">
              <a16:creationId xmlns:a16="http://schemas.microsoft.com/office/drawing/2014/main" id="{00000000-0008-0000-0D00-000003000000}"/>
            </a:ext>
          </a:extLst>
        </xdr:cNvPr>
        <xdr:cNvSpPr/>
      </xdr:nvSpPr>
      <xdr:spPr bwMode="gray">
        <a:xfrm>
          <a:off x="1920241" y="1245683"/>
          <a:ext cx="2866072" cy="3413630"/>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Sixty percent (60%) of all respondents received sexual violence prevention training or information. </a:t>
          </a:r>
        </a:p>
        <a:p>
          <a:pPr marL="365760" marR="0" lvl="1" indent="-128016">
            <a:spcBef>
              <a:spcPts val="500"/>
            </a:spcBef>
            <a:spcAft>
              <a:spcPts val="0"/>
            </a:spcAft>
            <a:buSzPts val="800"/>
            <a:buFont typeface="Verdana"/>
            <a:buChar char="•"/>
          </a:pPr>
          <a:r>
            <a:rPr lang="en-US" sz="900" baseline="0">
              <a:solidFill>
                <a:schemeClr val="tx1"/>
              </a:solidFill>
              <a:effectLst/>
              <a:ea typeface="Times New Roman"/>
            </a:rPr>
            <a:t>Eighty percent (80%) of first year respondents received information or training. </a:t>
          </a:r>
        </a:p>
        <a:p>
          <a:pPr marL="365760" marR="0" lvl="1" indent="-128016">
            <a:spcBef>
              <a:spcPts val="500"/>
            </a:spcBef>
            <a:spcAft>
              <a:spcPts val="0"/>
            </a:spcAft>
            <a:buSzPts val="800"/>
            <a:buFont typeface="Verdana"/>
            <a:buChar char="•"/>
          </a:pPr>
          <a:r>
            <a:rPr lang="en-US" sz="900" baseline="0">
              <a:solidFill>
                <a:schemeClr val="tx1"/>
              </a:solidFill>
              <a:effectLst/>
              <a:ea typeface="Times New Roman"/>
            </a:rPr>
            <a:t>The number of respondents receiving training in subsequent years declined.</a:t>
          </a:r>
        </a:p>
        <a:p>
          <a:pPr marL="365760" marR="0" lvl="1" indent="-128016">
            <a:spcBef>
              <a:spcPts val="500"/>
            </a:spcBef>
            <a:spcAft>
              <a:spcPts val="0"/>
            </a:spcAft>
            <a:buSzPts val="800"/>
            <a:buFont typeface="Verdana"/>
            <a:buChar char="•"/>
          </a:pPr>
          <a:r>
            <a:rPr lang="en-US" sz="900">
              <a:solidFill>
                <a:schemeClr val="tx1"/>
              </a:solidFill>
              <a:effectLst/>
              <a:ea typeface="Times New Roman"/>
            </a:rPr>
            <a:t>Fifty-seven percent (57%) of graduate or professional respondents received information</a:t>
          </a:r>
          <a:r>
            <a:rPr lang="en-US" sz="900" baseline="0">
              <a:solidFill>
                <a:schemeClr val="tx1"/>
              </a:solidFill>
              <a:effectLst/>
              <a:ea typeface="Times New Roman"/>
            </a:rPr>
            <a:t> or training.</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Most respondents who received training thought it was useful</a:t>
          </a:r>
          <a:r>
            <a:rPr lang="en-US" sz="900" baseline="0">
              <a:solidFill>
                <a:schemeClr val="tx1"/>
              </a:solidFill>
              <a:effectLst/>
              <a:ea typeface="Times New Roman"/>
            </a:rPr>
            <a:t> in increasing their overall knowledge of prevention strategies, reporting, resources, and the school's investigation procedures.</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Most respondents received information or training at new student orientation.</a:t>
          </a:r>
          <a:endParaRPr lang="en-US" sz="900">
            <a:solidFill>
              <a:schemeClr val="tx1"/>
            </a:solidFill>
            <a:effectLst/>
            <a:ea typeface="Times New Roman"/>
          </a:endParaRPr>
        </a:p>
      </xdr:txBody>
    </xdr:sp>
    <xdr:clientData/>
  </xdr:twoCellAnchor>
  <xdr:twoCellAnchor editAs="absolute">
    <xdr:from>
      <xdr:col>4</xdr:col>
      <xdr:colOff>0</xdr:colOff>
      <xdr:row>4</xdr:row>
      <xdr:rowOff>45244</xdr:rowOff>
    </xdr:from>
    <xdr:to>
      <xdr:col>7</xdr:col>
      <xdr:colOff>438149</xdr:colOff>
      <xdr:row>14</xdr:row>
      <xdr:rowOff>226219</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503582</xdr:rowOff>
    </xdr:from>
    <xdr:to>
      <xdr:col>11</xdr:col>
      <xdr:colOff>8551</xdr:colOff>
      <xdr:row>0</xdr:row>
      <xdr:rowOff>689510</xdr:rowOff>
    </xdr:to>
    <xdr:sp macro="" textlink="">
      <xdr:nvSpPr>
        <xdr:cNvPr id="11" name="TextBox 10">
          <a:extLst>
            <a:ext uri="{FF2B5EF4-FFF2-40B4-BE49-F238E27FC236}">
              <a16:creationId xmlns:a16="http://schemas.microsoft.com/office/drawing/2014/main" id="{00000000-0008-0000-0D00-00000B000000}"/>
            </a:ext>
          </a:extLst>
        </xdr:cNvPr>
        <xdr:cNvSpPr txBox="1"/>
      </xdr:nvSpPr>
      <xdr:spPr bwMode="gray">
        <a:xfrm>
          <a:off x="13716000" y="503582"/>
          <a:ext cx="8551" cy="18592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©2018 EAB • All Rights Reserved</a:t>
          </a:r>
        </a:p>
      </xdr:txBody>
    </xdr:sp>
    <xdr:clientData/>
  </xdr:twoCellAnchor>
  <xdr:twoCellAnchor>
    <xdr:from>
      <xdr:col>0</xdr:col>
      <xdr:colOff>0</xdr:colOff>
      <xdr:row>2</xdr:row>
      <xdr:rowOff>0</xdr:rowOff>
    </xdr:from>
    <xdr:to>
      <xdr:col>1</xdr:col>
      <xdr:colOff>33061</xdr:colOff>
      <xdr:row>18</xdr:row>
      <xdr:rowOff>364832</xdr:rowOff>
    </xdr:to>
    <xdr:grpSp>
      <xdr:nvGrpSpPr>
        <xdr:cNvPr id="6" name="Group 5">
          <a:extLst>
            <a:ext uri="{FF2B5EF4-FFF2-40B4-BE49-F238E27FC236}">
              <a16:creationId xmlns:a16="http://schemas.microsoft.com/office/drawing/2014/main" id="{87F88E30-7ED3-4F31-8099-3E91D8CB7C01}"/>
            </a:ext>
          </a:extLst>
        </xdr:cNvPr>
        <xdr:cNvGrpSpPr/>
      </xdr:nvGrpSpPr>
      <xdr:grpSpPr>
        <a:xfrm>
          <a:off x="0" y="1055688"/>
          <a:ext cx="1691999" cy="4905082"/>
          <a:chOff x="0" y="1047750"/>
          <a:chExt cx="1842811" cy="4898732"/>
        </a:xfrm>
      </xdr:grpSpPr>
      <xdr:sp macro="" textlink="">
        <xdr:nvSpPr>
          <xdr:cNvPr id="7" name="TextBox 6">
            <a:extLst>
              <a:ext uri="{FF2B5EF4-FFF2-40B4-BE49-F238E27FC236}">
                <a16:creationId xmlns:a16="http://schemas.microsoft.com/office/drawing/2014/main" id="{F815AD62-6A10-46CF-9925-C7BBB0574611}"/>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3"/>
            <a:extLst>
              <a:ext uri="{FF2B5EF4-FFF2-40B4-BE49-F238E27FC236}">
                <a16:creationId xmlns:a16="http://schemas.microsoft.com/office/drawing/2014/main" id="{824A432D-6CFE-4A2D-8529-7B09E5993335}"/>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9" name="TextBox 8">
            <a:hlinkClick xmlns:r="http://schemas.openxmlformats.org/officeDocument/2006/relationships" r:id="rId4"/>
            <a:extLst>
              <a:ext uri="{FF2B5EF4-FFF2-40B4-BE49-F238E27FC236}">
                <a16:creationId xmlns:a16="http://schemas.microsoft.com/office/drawing/2014/main" id="{03B64ADC-2108-46D8-9EF4-346175ACBFE1}"/>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0" name="TextBox 9">
            <a:hlinkClick xmlns:r="http://schemas.openxmlformats.org/officeDocument/2006/relationships" r:id="rId5"/>
            <a:extLst>
              <a:ext uri="{FF2B5EF4-FFF2-40B4-BE49-F238E27FC236}">
                <a16:creationId xmlns:a16="http://schemas.microsoft.com/office/drawing/2014/main" id="{E4108639-FD25-4DB1-844E-0E1820112D83}"/>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6"/>
            <a:extLst>
              <a:ext uri="{FF2B5EF4-FFF2-40B4-BE49-F238E27FC236}">
                <a16:creationId xmlns:a16="http://schemas.microsoft.com/office/drawing/2014/main" id="{3949922D-E0C4-4753-A2CD-B6FB16DF5BD9}"/>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7"/>
            <a:extLst>
              <a:ext uri="{FF2B5EF4-FFF2-40B4-BE49-F238E27FC236}">
                <a16:creationId xmlns:a16="http://schemas.microsoft.com/office/drawing/2014/main" id="{AA0A8737-DD7F-4A2D-B73F-975337E4488F}"/>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8"/>
            <a:extLst>
              <a:ext uri="{FF2B5EF4-FFF2-40B4-BE49-F238E27FC236}">
                <a16:creationId xmlns:a16="http://schemas.microsoft.com/office/drawing/2014/main" id="{01ABDB6F-C8EE-406F-8EDE-390A6799FB83}"/>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9"/>
            <a:extLst>
              <a:ext uri="{FF2B5EF4-FFF2-40B4-BE49-F238E27FC236}">
                <a16:creationId xmlns:a16="http://schemas.microsoft.com/office/drawing/2014/main" id="{B0FDF4A9-7867-4254-94C5-93E24C92DC3A}"/>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0"/>
            <a:extLst>
              <a:ext uri="{FF2B5EF4-FFF2-40B4-BE49-F238E27FC236}">
                <a16:creationId xmlns:a16="http://schemas.microsoft.com/office/drawing/2014/main" id="{305CB5DE-1E54-4632-9D1A-6ED7EF70A01D}"/>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1"/>
            <a:extLst>
              <a:ext uri="{FF2B5EF4-FFF2-40B4-BE49-F238E27FC236}">
                <a16:creationId xmlns:a16="http://schemas.microsoft.com/office/drawing/2014/main" id="{9E2842FA-A2E3-4D31-A16F-BC70A395A653}"/>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2"/>
            <a:extLst>
              <a:ext uri="{FF2B5EF4-FFF2-40B4-BE49-F238E27FC236}">
                <a16:creationId xmlns:a16="http://schemas.microsoft.com/office/drawing/2014/main" id="{E75865AD-029A-42DC-8E0F-22975383ADBC}"/>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3"/>
            <a:extLst>
              <a:ext uri="{FF2B5EF4-FFF2-40B4-BE49-F238E27FC236}">
                <a16:creationId xmlns:a16="http://schemas.microsoft.com/office/drawing/2014/main" id="{5244ED13-3508-4699-8904-6C6117F16B93}"/>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14"/>
            <a:extLst>
              <a:ext uri="{FF2B5EF4-FFF2-40B4-BE49-F238E27FC236}">
                <a16:creationId xmlns:a16="http://schemas.microsoft.com/office/drawing/2014/main" id="{94755898-98A7-4B5F-9596-CB4A7A912537}"/>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1" name="TextBox 20">
            <a:extLst>
              <a:ext uri="{FF2B5EF4-FFF2-40B4-BE49-F238E27FC236}">
                <a16:creationId xmlns:a16="http://schemas.microsoft.com/office/drawing/2014/main" id="{D502848A-F0BA-4120-B565-57C0F8258B20}"/>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1562100</xdr:colOff>
      <xdr:row>0</xdr:row>
      <xdr:rowOff>681990</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8750" cy="548640"/>
        </a:xfrm>
        <a:prstGeom prst="rect">
          <a:avLst/>
        </a:prstGeom>
      </xdr:spPr>
    </xdr:pic>
    <xdr:clientData/>
  </xdr:twoCellAnchor>
  <xdr:twoCellAnchor>
    <xdr:from>
      <xdr:col>1</xdr:col>
      <xdr:colOff>183584</xdr:colOff>
      <xdr:row>3</xdr:row>
      <xdr:rowOff>107157</xdr:rowOff>
    </xdr:from>
    <xdr:to>
      <xdr:col>4</xdr:col>
      <xdr:colOff>928687</xdr:colOff>
      <xdr:row>17</xdr:row>
      <xdr:rowOff>158751</xdr:rowOff>
    </xdr:to>
    <xdr:sp macro="" textlink="">
      <xdr:nvSpPr>
        <xdr:cNvPr id="12" name="Line Callout 2 (No Border) 86">
          <a:extLst>
            <a:ext uri="{FF2B5EF4-FFF2-40B4-BE49-F238E27FC236}">
              <a16:creationId xmlns:a16="http://schemas.microsoft.com/office/drawing/2014/main" id="{00000000-0008-0000-0E00-00000C000000}"/>
            </a:ext>
          </a:extLst>
        </xdr:cNvPr>
        <xdr:cNvSpPr/>
      </xdr:nvSpPr>
      <xdr:spPr bwMode="gray">
        <a:xfrm>
          <a:off x="1842522" y="1353345"/>
          <a:ext cx="2356415" cy="3853656"/>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 </a:t>
          </a:r>
          <a:endParaRPr lang="en-US" sz="1000" b="1">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b="0">
              <a:solidFill>
                <a:schemeClr val="tx1"/>
              </a:solidFill>
              <a:effectLst/>
              <a:ea typeface="Times New Roman"/>
            </a:rPr>
            <a:t>Most (88%) respondents are confident that their school would administer the formal procedures to fairly address reports of sexual violence,</a:t>
          </a:r>
          <a:r>
            <a:rPr lang="en-US" sz="900" b="0" baseline="0">
              <a:solidFill>
                <a:schemeClr val="tx1"/>
              </a:solidFill>
              <a:effectLst/>
              <a:ea typeface="Times New Roman"/>
            </a:rPr>
            <a:t> however 67% understand those procedures.</a:t>
          </a:r>
          <a:endParaRPr lang="en-US" sz="900" b="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b="0">
              <a:solidFill>
                <a:schemeClr val="tx1"/>
              </a:solidFill>
              <a:effectLst/>
              <a:ea typeface="Times New Roman"/>
            </a:rPr>
            <a:t>Most</a:t>
          </a:r>
          <a:r>
            <a:rPr lang="en-US" sz="900" b="0" baseline="0">
              <a:solidFill>
                <a:schemeClr val="tx1"/>
              </a:solidFill>
              <a:effectLst/>
              <a:ea typeface="Times New Roman"/>
            </a:rPr>
            <a:t> r</a:t>
          </a:r>
          <a:r>
            <a:rPr lang="en-US" sz="900" b="0">
              <a:solidFill>
                <a:schemeClr val="tx1"/>
              </a:solidFill>
              <a:effectLst/>
              <a:ea typeface="Times New Roman"/>
            </a:rPr>
            <a:t>espondents</a:t>
          </a:r>
          <a:r>
            <a:rPr lang="en-US" sz="900" b="0" baseline="0">
              <a:solidFill>
                <a:schemeClr val="tx1"/>
              </a:solidFill>
              <a:effectLst/>
              <a:ea typeface="Times New Roman"/>
            </a:rPr>
            <a:t> know where to get help if they or a friend experienced sexual violence (80%) and know about confidential resources (76%).</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Most respondents believe that their school would take a report seriously (93%) and take steps to protect the reporter from retaliation (91%). </a:t>
          </a:r>
        </a:p>
        <a:p>
          <a:pPr marL="128016" marR="0" lvl="0" indent="-128016">
            <a:spcBef>
              <a:spcPts val="500"/>
            </a:spcBef>
            <a:spcAft>
              <a:spcPts val="0"/>
            </a:spcAft>
            <a:buSzPts val="800"/>
            <a:buFont typeface="Verdana"/>
            <a:buChar char="•"/>
          </a:pPr>
          <a:r>
            <a:rPr lang="en-US" sz="900" b="0" baseline="0">
              <a:solidFill>
                <a:schemeClr val="tx1"/>
              </a:solidFill>
              <a:effectLst/>
              <a:ea typeface="Times New Roman"/>
            </a:rPr>
            <a:t>Still, 52% of respondents believe that the accused or their friends would retaliate against the person making the report and 41% believe the educational achievement/career of the person making the report would suffer.</a:t>
          </a:r>
        </a:p>
      </xdr:txBody>
    </xdr:sp>
    <xdr:clientData/>
  </xdr:twoCellAnchor>
  <xdr:twoCellAnchor>
    <xdr:from>
      <xdr:col>5</xdr:col>
      <xdr:colOff>0</xdr:colOff>
      <xdr:row>3</xdr:row>
      <xdr:rowOff>95250</xdr:rowOff>
    </xdr:from>
    <xdr:to>
      <xdr:col>11</xdr:col>
      <xdr:colOff>2418261</xdr:colOff>
      <xdr:row>11</xdr:row>
      <xdr:rowOff>155258</xdr:rowOff>
    </xdr:to>
    <xdr:graphicFrame macro="">
      <xdr:nvGraphicFramePr>
        <xdr:cNvPr id="23" name="Chart 22">
          <a:extLst>
            <a:ext uri="{FF2B5EF4-FFF2-40B4-BE49-F238E27FC236}">
              <a16:creationId xmlns:a16="http://schemas.microsoft.com/office/drawing/2014/main" id="{00000000-0008-0000-0E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12</xdr:row>
      <xdr:rowOff>126206</xdr:rowOff>
    </xdr:from>
    <xdr:to>
      <xdr:col>11</xdr:col>
      <xdr:colOff>2418261</xdr:colOff>
      <xdr:row>24</xdr:row>
      <xdr:rowOff>150494</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0</xdr:rowOff>
    </xdr:from>
    <xdr:to>
      <xdr:col>1</xdr:col>
      <xdr:colOff>33061</xdr:colOff>
      <xdr:row>20</xdr:row>
      <xdr:rowOff>288632</xdr:rowOff>
    </xdr:to>
    <xdr:grpSp>
      <xdr:nvGrpSpPr>
        <xdr:cNvPr id="6" name="Group 5">
          <a:extLst>
            <a:ext uri="{FF2B5EF4-FFF2-40B4-BE49-F238E27FC236}">
              <a16:creationId xmlns:a16="http://schemas.microsoft.com/office/drawing/2014/main" id="{B3BCFF00-A53D-47E9-B84E-D67BD8CA7ADE}"/>
            </a:ext>
          </a:extLst>
        </xdr:cNvPr>
        <xdr:cNvGrpSpPr/>
      </xdr:nvGrpSpPr>
      <xdr:grpSpPr>
        <a:xfrm>
          <a:off x="0" y="1055688"/>
          <a:ext cx="1691999" cy="4876507"/>
          <a:chOff x="0" y="1047750"/>
          <a:chExt cx="1842811" cy="4898732"/>
        </a:xfrm>
      </xdr:grpSpPr>
      <xdr:sp macro="" textlink="">
        <xdr:nvSpPr>
          <xdr:cNvPr id="7" name="TextBox 6">
            <a:extLst>
              <a:ext uri="{FF2B5EF4-FFF2-40B4-BE49-F238E27FC236}">
                <a16:creationId xmlns:a16="http://schemas.microsoft.com/office/drawing/2014/main" id="{1B500C79-AB15-40C8-B9A3-9BD877F42CEF}"/>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4"/>
            <a:extLst>
              <a:ext uri="{FF2B5EF4-FFF2-40B4-BE49-F238E27FC236}">
                <a16:creationId xmlns:a16="http://schemas.microsoft.com/office/drawing/2014/main" id="{8313B66B-ACA2-4D65-905B-94287E3FD6F4}"/>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0" name="TextBox 9">
            <a:hlinkClick xmlns:r="http://schemas.openxmlformats.org/officeDocument/2006/relationships" r:id="rId5"/>
            <a:extLst>
              <a:ext uri="{FF2B5EF4-FFF2-40B4-BE49-F238E27FC236}">
                <a16:creationId xmlns:a16="http://schemas.microsoft.com/office/drawing/2014/main" id="{A4648C99-17A5-42E6-9261-90DDB8438FC4}"/>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1" name="TextBox 10">
            <a:hlinkClick xmlns:r="http://schemas.openxmlformats.org/officeDocument/2006/relationships" r:id="rId6"/>
            <a:extLst>
              <a:ext uri="{FF2B5EF4-FFF2-40B4-BE49-F238E27FC236}">
                <a16:creationId xmlns:a16="http://schemas.microsoft.com/office/drawing/2014/main" id="{D78B8645-C887-496F-9B25-232781192AB8}"/>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7"/>
            <a:extLst>
              <a:ext uri="{FF2B5EF4-FFF2-40B4-BE49-F238E27FC236}">
                <a16:creationId xmlns:a16="http://schemas.microsoft.com/office/drawing/2014/main" id="{1C292154-E822-4932-AE89-C0B27504A18C}"/>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8"/>
            <a:extLst>
              <a:ext uri="{FF2B5EF4-FFF2-40B4-BE49-F238E27FC236}">
                <a16:creationId xmlns:a16="http://schemas.microsoft.com/office/drawing/2014/main" id="{A2674E9C-24E6-4537-AA8F-75F6A6842B97}"/>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9"/>
            <a:extLst>
              <a:ext uri="{FF2B5EF4-FFF2-40B4-BE49-F238E27FC236}">
                <a16:creationId xmlns:a16="http://schemas.microsoft.com/office/drawing/2014/main" id="{E5194737-1C81-4CF7-AC05-6E7EE9A7829C}"/>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0"/>
            <a:extLst>
              <a:ext uri="{FF2B5EF4-FFF2-40B4-BE49-F238E27FC236}">
                <a16:creationId xmlns:a16="http://schemas.microsoft.com/office/drawing/2014/main" id="{A8CA14F7-7776-4A27-B061-CCF7F2FAD750}"/>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1"/>
            <a:extLst>
              <a:ext uri="{FF2B5EF4-FFF2-40B4-BE49-F238E27FC236}">
                <a16:creationId xmlns:a16="http://schemas.microsoft.com/office/drawing/2014/main" id="{64F33B0A-A26E-4DFF-B6E9-980B543D7E3B}"/>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2"/>
            <a:extLst>
              <a:ext uri="{FF2B5EF4-FFF2-40B4-BE49-F238E27FC236}">
                <a16:creationId xmlns:a16="http://schemas.microsoft.com/office/drawing/2014/main" id="{F220DF52-04A2-4240-9011-9323D569372E}"/>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3"/>
            <a:extLst>
              <a:ext uri="{FF2B5EF4-FFF2-40B4-BE49-F238E27FC236}">
                <a16:creationId xmlns:a16="http://schemas.microsoft.com/office/drawing/2014/main" id="{EDD2C671-1087-4235-B2B3-3B676BA3D5DB}"/>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14"/>
            <a:extLst>
              <a:ext uri="{FF2B5EF4-FFF2-40B4-BE49-F238E27FC236}">
                <a16:creationId xmlns:a16="http://schemas.microsoft.com/office/drawing/2014/main" id="{0E3B8D01-D714-4095-89AD-69D8491A0823}"/>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1" name="TextBox 20">
            <a:hlinkClick xmlns:r="http://schemas.openxmlformats.org/officeDocument/2006/relationships" r:id="rId15"/>
            <a:extLst>
              <a:ext uri="{FF2B5EF4-FFF2-40B4-BE49-F238E27FC236}">
                <a16:creationId xmlns:a16="http://schemas.microsoft.com/office/drawing/2014/main" id="{4556C5BA-5ECC-43B6-8A3B-5CC82FDC9F19}"/>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2" name="TextBox 21">
            <a:extLst>
              <a:ext uri="{FF2B5EF4-FFF2-40B4-BE49-F238E27FC236}">
                <a16:creationId xmlns:a16="http://schemas.microsoft.com/office/drawing/2014/main" id="{16920AB0-FB47-4FCF-8F73-528E143E931A}"/>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editAs="absolute">
    <xdr:from>
      <xdr:col>1</xdr:col>
      <xdr:colOff>220133</xdr:colOff>
      <xdr:row>3</xdr:row>
      <xdr:rowOff>5440</xdr:rowOff>
    </xdr:from>
    <xdr:to>
      <xdr:col>5</xdr:col>
      <xdr:colOff>428625</xdr:colOff>
      <xdr:row>27</xdr:row>
      <xdr:rowOff>0</xdr:rowOff>
    </xdr:to>
    <xdr:sp macro="" textlink="">
      <xdr:nvSpPr>
        <xdr:cNvPr id="31" name="Line Callout 2 (No Border) 86">
          <a:extLst>
            <a:ext uri="{FF2B5EF4-FFF2-40B4-BE49-F238E27FC236}">
              <a16:creationId xmlns:a16="http://schemas.microsoft.com/office/drawing/2014/main" id="{00000000-0008-0000-0F00-00001F000000}"/>
            </a:ext>
          </a:extLst>
        </xdr:cNvPr>
        <xdr:cNvSpPr/>
      </xdr:nvSpPr>
      <xdr:spPr bwMode="gray">
        <a:xfrm>
          <a:off x="1879071" y="1251628"/>
          <a:ext cx="2542117" cy="4709435"/>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indent="0" defTabSz="914400" eaLnBrk="1" fontAlgn="auto" latinLnBrk="0" hangingPunct="1">
            <a:lnSpc>
              <a:spcPct val="100000"/>
            </a:lnSpc>
            <a:spcBef>
              <a:spcPts val="0"/>
            </a:spcBef>
            <a:spcAft>
              <a:spcPts val="1000"/>
            </a:spcAft>
            <a:buClrTx/>
            <a:buSzTx/>
            <a:buFontTx/>
            <a:buNone/>
            <a:tabLst/>
            <a:defRPr/>
          </a:pPr>
          <a:r>
            <a:rPr lang="en-US" sz="1000" b="1" kern="1200">
              <a:solidFill>
                <a:schemeClr val="tx1"/>
              </a:solidFill>
              <a:effectLst/>
              <a:ea typeface="Times New Roman"/>
              <a:cs typeface="Times New Roman"/>
            </a:rPr>
            <a:t>Quick Takes </a:t>
          </a:r>
          <a:endParaRPr lang="en-US" sz="900">
            <a:solidFill>
              <a:schemeClr val="tx1"/>
            </a:solidFill>
            <a:effectLst/>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Four percent (4%) of respondents experienced at least one incident of sexual misconduct at least one time since</a:t>
          </a:r>
          <a:r>
            <a:rPr lang="en-US" sz="900" baseline="0">
              <a:solidFill>
                <a:schemeClr val="tx1"/>
              </a:solidFill>
              <a:effectLst/>
              <a:ea typeface="Times New Roman"/>
            </a:rPr>
            <a:t> the beginning of the school year. Of those respondents: </a:t>
          </a:r>
          <a:endParaRPr lang="en-US" sz="900">
            <a:solidFill>
              <a:schemeClr val="tx1"/>
            </a:solidFill>
            <a:effectLst/>
            <a:ea typeface="Times New Roman"/>
          </a:endParaRPr>
        </a:p>
        <a:p>
          <a:pPr marL="585216" marR="0" lvl="1" indent="-128016">
            <a:spcBef>
              <a:spcPts val="500"/>
            </a:spcBef>
            <a:spcAft>
              <a:spcPts val="0"/>
            </a:spcAft>
            <a:buSzPts val="800"/>
            <a:buFont typeface="Verdana"/>
            <a:buChar char="•"/>
          </a:pPr>
          <a:r>
            <a:rPr lang="en-US" sz="900">
              <a:solidFill>
                <a:schemeClr val="tx1"/>
              </a:solidFill>
              <a:effectLst/>
              <a:ea typeface="Times New Roman"/>
            </a:rPr>
            <a:t>Most commonly experienced someone fondling, kissing, or rubbing against the private areas of their body or removing some of their clothes. </a:t>
          </a:r>
        </a:p>
        <a:p>
          <a:pPr marL="585216" marR="0" lvl="1" indent="-128016">
            <a:spcBef>
              <a:spcPts val="500"/>
            </a:spcBef>
            <a:spcAft>
              <a:spcPts val="0"/>
            </a:spcAft>
            <a:buSzPts val="800"/>
            <a:buFont typeface="Verdana"/>
            <a:buChar char="•"/>
          </a:pPr>
          <a:r>
            <a:rPr lang="en-US" sz="900">
              <a:solidFill>
                <a:schemeClr val="tx1"/>
              </a:solidFill>
              <a:effectLst/>
              <a:ea typeface="Times New Roman"/>
            </a:rPr>
            <a:t>Respondents most commonly reported that the perpetrator was an acquaintance</a:t>
          </a:r>
          <a:r>
            <a:rPr lang="en-US" sz="900" baseline="0">
              <a:solidFill>
                <a:schemeClr val="tx1"/>
              </a:solidFill>
              <a:effectLst/>
              <a:ea typeface="Times New Roman"/>
            </a:rPr>
            <a:t> or peer, a friend, or someone with whom they had no prior relationship. </a:t>
          </a:r>
        </a:p>
        <a:p>
          <a:pPr marL="585216" marR="0" lvl="1" indent="-128016">
            <a:spcBef>
              <a:spcPts val="500"/>
            </a:spcBef>
            <a:spcAft>
              <a:spcPts val="0"/>
            </a:spcAft>
            <a:buSzPts val="800"/>
            <a:buFont typeface="Verdana"/>
            <a:buChar char="•"/>
          </a:pPr>
          <a:r>
            <a:rPr lang="en-US" sz="900" baseline="0">
              <a:solidFill>
                <a:schemeClr val="tx1"/>
              </a:solidFill>
              <a:effectLst/>
              <a:ea typeface="Times New Roman"/>
            </a:rPr>
            <a:t>Respondents most commonly reported that the incident occurred in an on or off-campus residence. </a:t>
          </a:r>
        </a:p>
        <a:p>
          <a:pPr marL="128016" marR="0" lvl="0" indent="-128016">
            <a:spcBef>
              <a:spcPts val="500"/>
            </a:spcBef>
            <a:spcAft>
              <a:spcPts val="0"/>
            </a:spcAft>
            <a:buSzPts val="800"/>
            <a:buFont typeface="Verdana"/>
            <a:buChar char="•"/>
          </a:pPr>
          <a:r>
            <a:rPr lang="en-US" sz="900">
              <a:solidFill>
                <a:schemeClr val="tx1"/>
              </a:solidFill>
              <a:effectLst/>
              <a:ea typeface="Times New Roman"/>
            </a:rPr>
            <a:t>Thirty-five percent (35%)</a:t>
          </a:r>
          <a:r>
            <a:rPr lang="en-US" sz="900" baseline="0">
              <a:solidFill>
                <a:schemeClr val="tx1"/>
              </a:solidFill>
              <a:effectLst/>
              <a:ea typeface="Times New Roman"/>
            </a:rPr>
            <a:t> </a:t>
          </a:r>
          <a:r>
            <a:rPr lang="en-US" sz="900">
              <a:solidFill>
                <a:schemeClr val="tx1"/>
              </a:solidFill>
              <a:effectLst/>
              <a:ea typeface="Times New Roman"/>
            </a:rPr>
            <a:t>of respondents</a:t>
          </a:r>
          <a:r>
            <a:rPr lang="en-US" sz="900" baseline="0">
              <a:solidFill>
                <a:schemeClr val="tx1"/>
              </a:solidFill>
              <a:effectLst/>
              <a:ea typeface="Times New Roman"/>
            </a:rPr>
            <a:t> had someone make sexist remarks or jokes in their presence. </a:t>
          </a:r>
        </a:p>
        <a:p>
          <a:pPr marL="128016" marR="0" lvl="0" indent="-128016">
            <a:spcBef>
              <a:spcPts val="500"/>
            </a:spcBef>
            <a:spcAft>
              <a:spcPts val="0"/>
            </a:spcAft>
            <a:buSzPts val="800"/>
            <a:buFont typeface="Verdana"/>
            <a:buChar char="•"/>
          </a:pPr>
          <a:r>
            <a:rPr lang="en-US" sz="900" baseline="0">
              <a:solidFill>
                <a:schemeClr val="tx1"/>
              </a:solidFill>
              <a:effectLst/>
              <a:ea typeface="Times New Roman"/>
            </a:rPr>
            <a:t>Ten percent (10%) of respondents were sent offensive sexual content via email, text, or social media.</a:t>
          </a:r>
        </a:p>
      </xdr:txBody>
    </xdr:sp>
    <xdr:clientData/>
  </xdr:twoCellAnchor>
  <xdr:twoCellAnchor>
    <xdr:from>
      <xdr:col>6</xdr:col>
      <xdr:colOff>2040</xdr:colOff>
      <xdr:row>3</xdr:row>
      <xdr:rowOff>5441</xdr:rowOff>
    </xdr:from>
    <xdr:to>
      <xdr:col>11</xdr:col>
      <xdr:colOff>217714</xdr:colOff>
      <xdr:row>25</xdr:row>
      <xdr:rowOff>182333</xdr:rowOff>
    </xdr:to>
    <xdr:sp macro="" textlink="">
      <xdr:nvSpPr>
        <xdr:cNvPr id="18" name="Rectangle 17">
          <a:extLst>
            <a:ext uri="{FF2B5EF4-FFF2-40B4-BE49-F238E27FC236}">
              <a16:creationId xmlns:a16="http://schemas.microsoft.com/office/drawing/2014/main" id="{00000000-0008-0000-0F00-000012000000}"/>
            </a:ext>
          </a:extLst>
        </xdr:cNvPr>
        <xdr:cNvSpPr/>
      </xdr:nvSpPr>
      <xdr:spPr bwMode="gray">
        <a:xfrm>
          <a:off x="4895509" y="1243691"/>
          <a:ext cx="4097111" cy="45107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11</xdr:col>
      <xdr:colOff>326573</xdr:colOff>
      <xdr:row>3</xdr:row>
      <xdr:rowOff>5441</xdr:rowOff>
    </xdr:from>
    <xdr:to>
      <xdr:col>16</xdr:col>
      <xdr:colOff>603250</xdr:colOff>
      <xdr:row>21</xdr:row>
      <xdr:rowOff>99671</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0</xdr:rowOff>
    </xdr:from>
    <xdr:to>
      <xdr:col>1</xdr:col>
      <xdr:colOff>33061</xdr:colOff>
      <xdr:row>27</xdr:row>
      <xdr:rowOff>2882</xdr:rowOff>
    </xdr:to>
    <xdr:grpSp>
      <xdr:nvGrpSpPr>
        <xdr:cNvPr id="6" name="Group 5">
          <a:extLst>
            <a:ext uri="{FF2B5EF4-FFF2-40B4-BE49-F238E27FC236}">
              <a16:creationId xmlns:a16="http://schemas.microsoft.com/office/drawing/2014/main" id="{45A335CA-D7C7-4058-A0D8-D0AD3FFE4BA0}"/>
            </a:ext>
          </a:extLst>
        </xdr:cNvPr>
        <xdr:cNvGrpSpPr/>
      </xdr:nvGrpSpPr>
      <xdr:grpSpPr>
        <a:xfrm>
          <a:off x="0" y="1055688"/>
          <a:ext cx="1691999" cy="4908257"/>
          <a:chOff x="0" y="1047750"/>
          <a:chExt cx="1842811" cy="4898732"/>
        </a:xfrm>
      </xdr:grpSpPr>
      <xdr:sp macro="" textlink="">
        <xdr:nvSpPr>
          <xdr:cNvPr id="7" name="TextBox 6">
            <a:extLst>
              <a:ext uri="{FF2B5EF4-FFF2-40B4-BE49-F238E27FC236}">
                <a16:creationId xmlns:a16="http://schemas.microsoft.com/office/drawing/2014/main" id="{B5ABAE92-4370-468A-B4BC-E0F9CE843994}"/>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3"/>
            <a:extLst>
              <a:ext uri="{FF2B5EF4-FFF2-40B4-BE49-F238E27FC236}">
                <a16:creationId xmlns:a16="http://schemas.microsoft.com/office/drawing/2014/main" id="{592CD41C-1549-4AA1-8DC8-5CCAE47B2450}"/>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9" name="TextBox 8">
            <a:hlinkClick xmlns:r="http://schemas.openxmlformats.org/officeDocument/2006/relationships" r:id="rId4"/>
            <a:extLst>
              <a:ext uri="{FF2B5EF4-FFF2-40B4-BE49-F238E27FC236}">
                <a16:creationId xmlns:a16="http://schemas.microsoft.com/office/drawing/2014/main" id="{C970019F-0168-4CDE-B1F5-A463E0B64196}"/>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0" name="TextBox 9">
            <a:hlinkClick xmlns:r="http://schemas.openxmlformats.org/officeDocument/2006/relationships" r:id="rId5"/>
            <a:extLst>
              <a:ext uri="{FF2B5EF4-FFF2-40B4-BE49-F238E27FC236}">
                <a16:creationId xmlns:a16="http://schemas.microsoft.com/office/drawing/2014/main" id="{98252235-FF5C-4DD9-8B47-D4D6A00B75A4}"/>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1" name="TextBox 10">
            <a:hlinkClick xmlns:r="http://schemas.openxmlformats.org/officeDocument/2006/relationships" r:id="rId6"/>
            <a:extLst>
              <a:ext uri="{FF2B5EF4-FFF2-40B4-BE49-F238E27FC236}">
                <a16:creationId xmlns:a16="http://schemas.microsoft.com/office/drawing/2014/main" id="{D2B554E7-4E7E-4350-A928-5C54C5788CFB}"/>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7"/>
            <a:extLst>
              <a:ext uri="{FF2B5EF4-FFF2-40B4-BE49-F238E27FC236}">
                <a16:creationId xmlns:a16="http://schemas.microsoft.com/office/drawing/2014/main" id="{DEE6C3FD-4C80-4ACE-9FB0-C3575469DF37}"/>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8"/>
            <a:extLst>
              <a:ext uri="{FF2B5EF4-FFF2-40B4-BE49-F238E27FC236}">
                <a16:creationId xmlns:a16="http://schemas.microsoft.com/office/drawing/2014/main" id="{293942FE-0D17-46DD-A6A1-88D98A177772}"/>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9"/>
            <a:extLst>
              <a:ext uri="{FF2B5EF4-FFF2-40B4-BE49-F238E27FC236}">
                <a16:creationId xmlns:a16="http://schemas.microsoft.com/office/drawing/2014/main" id="{237E43D7-0B5F-47F9-A7D5-9C8C031193DD}"/>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10"/>
            <a:extLst>
              <a:ext uri="{FF2B5EF4-FFF2-40B4-BE49-F238E27FC236}">
                <a16:creationId xmlns:a16="http://schemas.microsoft.com/office/drawing/2014/main" id="{131D8044-A163-45A3-966E-394D1F044954}"/>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1"/>
            <a:extLst>
              <a:ext uri="{FF2B5EF4-FFF2-40B4-BE49-F238E27FC236}">
                <a16:creationId xmlns:a16="http://schemas.microsoft.com/office/drawing/2014/main" id="{724A72DA-4867-4995-B645-EACE10EEBEA6}"/>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2"/>
            <a:extLst>
              <a:ext uri="{FF2B5EF4-FFF2-40B4-BE49-F238E27FC236}">
                <a16:creationId xmlns:a16="http://schemas.microsoft.com/office/drawing/2014/main" id="{408DBB49-EFEE-4951-B31D-F02347311834}"/>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3"/>
            <a:extLst>
              <a:ext uri="{FF2B5EF4-FFF2-40B4-BE49-F238E27FC236}">
                <a16:creationId xmlns:a16="http://schemas.microsoft.com/office/drawing/2014/main" id="{0A809D24-B0EC-4ABF-9D48-34B81A6D2B24}"/>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14"/>
            <a:extLst>
              <a:ext uri="{FF2B5EF4-FFF2-40B4-BE49-F238E27FC236}">
                <a16:creationId xmlns:a16="http://schemas.microsoft.com/office/drawing/2014/main" id="{A609FE37-ACC0-44B1-9086-D43339B4CE11}"/>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1" name="TextBox 20">
            <a:extLst>
              <a:ext uri="{FF2B5EF4-FFF2-40B4-BE49-F238E27FC236}">
                <a16:creationId xmlns:a16="http://schemas.microsoft.com/office/drawing/2014/main" id="{7EA111E9-203F-4B09-9D85-381D16C66957}"/>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1562100</xdr:colOff>
      <xdr:row>0</xdr:row>
      <xdr:rowOff>681990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8750" cy="548640"/>
        </a:xfrm>
        <a:prstGeom prst="rect">
          <a:avLst/>
        </a:prstGeom>
      </xdr:spPr>
    </xdr:pic>
    <xdr:clientData/>
  </xdr:twoCellAnchor>
  <xdr:twoCellAnchor>
    <xdr:from>
      <xdr:col>1</xdr:col>
      <xdr:colOff>183584</xdr:colOff>
      <xdr:row>2</xdr:row>
      <xdr:rowOff>184424</xdr:rowOff>
    </xdr:from>
    <xdr:to>
      <xdr:col>4</xdr:col>
      <xdr:colOff>854528</xdr:colOff>
      <xdr:row>17</xdr:row>
      <xdr:rowOff>198436</xdr:rowOff>
    </xdr:to>
    <xdr:sp macro="" textlink="">
      <xdr:nvSpPr>
        <xdr:cNvPr id="3" name="Line Callout 2 (No Border) 86">
          <a:extLst>
            <a:ext uri="{FF2B5EF4-FFF2-40B4-BE49-F238E27FC236}">
              <a16:creationId xmlns:a16="http://schemas.microsoft.com/office/drawing/2014/main" id="{00000000-0008-0000-1000-000003000000}"/>
            </a:ext>
          </a:extLst>
        </xdr:cNvPr>
        <xdr:cNvSpPr/>
      </xdr:nvSpPr>
      <xdr:spPr bwMode="gray">
        <a:xfrm>
          <a:off x="1842522" y="1240112"/>
          <a:ext cx="2282256" cy="3998637"/>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a:spcAft>
              <a:spcPts val="1000"/>
            </a:spcAft>
          </a:pPr>
          <a:r>
            <a:rPr lang="en-US" sz="1000" b="1" kern="1200">
              <a:solidFill>
                <a:schemeClr val="tx1"/>
              </a:solidFill>
              <a:effectLst/>
              <a:ea typeface="Times New Roman"/>
              <a:cs typeface="Times New Roman"/>
            </a:rPr>
            <a:t>Quick Takes </a:t>
          </a:r>
          <a:endParaRPr lang="en-US" sz="1000" b="0" kern="0">
            <a:solidFill>
              <a:schemeClr val="tx1"/>
            </a:solidFill>
            <a:effectLst/>
            <a:latin typeface="Times New Roman"/>
            <a:ea typeface="Times New Roman"/>
            <a:cs typeface="+mn-cs"/>
          </a:endParaRPr>
        </a:p>
        <a:p>
          <a:pPr marL="0" marR="0">
            <a:spcAft>
              <a:spcPts val="1000"/>
            </a:spcAft>
          </a:pPr>
          <a:r>
            <a:rPr lang="en-US" sz="900" i="1">
              <a:solidFill>
                <a:schemeClr val="tx1"/>
              </a:solidFill>
              <a:effectLst/>
              <a:ea typeface="Times New Roman"/>
            </a:rPr>
            <a:t>Respondents who selected "yes" or "unsure" when asked if they experienced sexual violence were asked about how they shared and/or reported the incident.</a:t>
          </a:r>
          <a:r>
            <a:rPr lang="en-US" sz="900" i="1" baseline="0">
              <a:solidFill>
                <a:schemeClr val="tx1"/>
              </a:solidFill>
              <a:effectLst/>
              <a:ea typeface="Times New Roman"/>
            </a:rPr>
            <a:t> </a:t>
          </a:r>
        </a:p>
        <a:p>
          <a:pPr marL="128016" marR="0" lvl="0" indent="-128016">
            <a:spcBef>
              <a:spcPts val="500"/>
            </a:spcBef>
            <a:spcAft>
              <a:spcPts val="0"/>
            </a:spcAft>
            <a:buSzPts val="800"/>
            <a:buFont typeface="Verdana"/>
            <a:buChar char="•"/>
          </a:pPr>
          <a:r>
            <a:rPr lang="en-US" sz="900" b="0">
              <a:solidFill>
                <a:schemeClr val="tx1"/>
              </a:solidFill>
              <a:effectLst/>
              <a:ea typeface="Times New Roman"/>
            </a:rPr>
            <a:t>Thirteen respondents </a:t>
          </a:r>
          <a:r>
            <a:rPr lang="en-US" sz="900">
              <a:solidFill>
                <a:schemeClr val="tx1"/>
              </a:solidFill>
              <a:effectLst/>
              <a:ea typeface="Times New Roman"/>
            </a:rPr>
            <a:t>formally reported the incident on campus.</a:t>
          </a:r>
        </a:p>
        <a:p>
          <a:pPr marL="128016" marR="0" lvl="0" indent="-128016">
            <a:spcBef>
              <a:spcPts val="500"/>
            </a:spcBef>
            <a:spcAft>
              <a:spcPts val="0"/>
            </a:spcAft>
            <a:buSzPts val="800"/>
            <a:buFont typeface="Verdana"/>
            <a:buChar char="•"/>
          </a:pPr>
          <a:r>
            <a:rPr lang="en-US" sz="900">
              <a:solidFill>
                <a:schemeClr val="tx1"/>
              </a:solidFill>
              <a:effectLst/>
              <a:ea typeface="Times New Roman"/>
            </a:rPr>
            <a:t>The majority (56%) of respondents </a:t>
          </a:r>
          <a:r>
            <a:rPr lang="en-US" sz="900" b="0">
              <a:solidFill>
                <a:schemeClr val="tx1"/>
              </a:solidFill>
              <a:effectLst/>
              <a:ea typeface="Times New Roman"/>
            </a:rPr>
            <a:t>told a roommate, friend, or classmate about the incident. </a:t>
          </a:r>
        </a:p>
        <a:p>
          <a:pPr marL="128016" marR="0" lvl="0" indent="-128016">
            <a:spcBef>
              <a:spcPts val="500"/>
            </a:spcBef>
            <a:spcAft>
              <a:spcPts val="0"/>
            </a:spcAft>
            <a:buSzPts val="800"/>
            <a:buFont typeface="Verdana"/>
            <a:buChar char="•"/>
          </a:pPr>
          <a:r>
            <a:rPr lang="en-US" sz="900" b="0">
              <a:solidFill>
                <a:schemeClr val="tx1"/>
              </a:solidFill>
              <a:effectLst/>
              <a:ea typeface="Times New Roman"/>
            </a:rPr>
            <a:t>Most respondents received a supportive response from those they told about the incident.</a:t>
          </a:r>
        </a:p>
        <a:p>
          <a:pPr marL="128016" marR="0" lvl="0" indent="-128016">
            <a:spcBef>
              <a:spcPts val="500"/>
            </a:spcBef>
            <a:spcAft>
              <a:spcPts val="0"/>
            </a:spcAft>
            <a:buSzPts val="800"/>
            <a:buFont typeface="Verdana"/>
            <a:buChar char="•"/>
          </a:pPr>
          <a:r>
            <a:rPr lang="en-US" sz="900">
              <a:solidFill>
                <a:schemeClr val="tx1"/>
              </a:solidFill>
              <a:effectLst/>
              <a:ea typeface="Times New Roman"/>
            </a:rPr>
            <a:t>Respondents most commonly chose not to report or tell someone about the incident because they did not think it was serious enough to report or they wanted to forget it happened. </a:t>
          </a:r>
        </a:p>
      </xdr:txBody>
    </xdr:sp>
    <xdr:clientData/>
  </xdr:twoCellAnchor>
  <xdr:twoCellAnchor>
    <xdr:from>
      <xdr:col>14</xdr:col>
      <xdr:colOff>1006929</xdr:colOff>
      <xdr:row>0</xdr:row>
      <xdr:rowOff>523962</xdr:rowOff>
    </xdr:from>
    <xdr:to>
      <xdr:col>15</xdr:col>
      <xdr:colOff>0</xdr:colOff>
      <xdr:row>0</xdr:row>
      <xdr:rowOff>653144</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bwMode="gray">
        <a:xfrm>
          <a:off x="10951029" y="523962"/>
          <a:ext cx="1591491" cy="129182"/>
        </a:xfrm>
        <a:prstGeom prst="rect">
          <a:avLst/>
        </a:prstGeom>
        <a:noFill/>
      </xdr:spPr>
      <xdr:txBody>
        <a:bodyPr vertOverflow="clip" horzOverflow="clip" wrap="square" lIns="45720" rIns="45720" rtlCol="0" anchor="t">
          <a:noAutofit/>
        </a:bodyPr>
        <a:lstStyle/>
        <a:p>
          <a:pPr marL="0" marR="0" indent="0" algn="r" defTabSz="914400" eaLnBrk="1" fontAlgn="auto" latinLnBrk="0" hangingPunct="1">
            <a:lnSpc>
              <a:spcPct val="100000"/>
            </a:lnSpc>
            <a:spcBef>
              <a:spcPts val="500"/>
            </a:spcBef>
            <a:spcAft>
              <a:spcPts val="0"/>
            </a:spcAft>
            <a:buClrTx/>
            <a:buSzTx/>
            <a:buFontTx/>
            <a:buNone/>
            <a:tabLst/>
          </a:pPr>
          <a:r>
            <a:rPr lang="en-US" sz="600" b="0">
              <a:solidFill>
                <a:schemeClr val="tx1"/>
              </a:solidFill>
              <a:latin typeface="+mn-lt"/>
              <a:ea typeface="+mn-ea"/>
              <a:cs typeface="+mn-cs"/>
            </a:rPr>
            <a:t>©2018 EAB • All Rights Reserved</a:t>
          </a:r>
        </a:p>
      </xdr:txBody>
    </xdr:sp>
    <xdr:clientData/>
  </xdr:twoCellAnchor>
  <xdr:twoCellAnchor>
    <xdr:from>
      <xdr:col>5</xdr:col>
      <xdr:colOff>254001</xdr:colOff>
      <xdr:row>3</xdr:row>
      <xdr:rowOff>147562</xdr:rowOff>
    </xdr:from>
    <xdr:to>
      <xdr:col>10</xdr:col>
      <xdr:colOff>603251</xdr:colOff>
      <xdr:row>5</xdr:row>
      <xdr:rowOff>201085</xdr:rowOff>
    </xdr:to>
    <xdr:sp macro="" textlink="">
      <xdr:nvSpPr>
        <xdr:cNvPr id="5" name="Rectangle 4">
          <a:extLst>
            <a:ext uri="{FF2B5EF4-FFF2-40B4-BE49-F238E27FC236}">
              <a16:creationId xmlns:a16="http://schemas.microsoft.com/office/drawing/2014/main" id="{00000000-0008-0000-1000-000005000000}"/>
            </a:ext>
          </a:extLst>
        </xdr:cNvPr>
        <xdr:cNvSpPr/>
      </xdr:nvSpPr>
      <xdr:spPr bwMode="gray">
        <a:xfrm>
          <a:off x="4762501" y="1385812"/>
          <a:ext cx="4254500" cy="69910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5</xdr:col>
      <xdr:colOff>257174</xdr:colOff>
      <xdr:row>6</xdr:row>
      <xdr:rowOff>28575</xdr:rowOff>
    </xdr:from>
    <xdr:to>
      <xdr:col>10</xdr:col>
      <xdr:colOff>604043</xdr:colOff>
      <xdr:row>14</xdr:row>
      <xdr:rowOff>104775</xdr:rowOff>
    </xdr:to>
    <xdr:sp macro="" textlink="">
      <xdr:nvSpPr>
        <xdr:cNvPr id="6" name="Rectangle 5">
          <a:extLst>
            <a:ext uri="{FF2B5EF4-FFF2-40B4-BE49-F238E27FC236}">
              <a16:creationId xmlns:a16="http://schemas.microsoft.com/office/drawing/2014/main" id="{00000000-0008-0000-1000-000006000000}"/>
            </a:ext>
          </a:extLst>
        </xdr:cNvPr>
        <xdr:cNvSpPr/>
      </xdr:nvSpPr>
      <xdr:spPr bwMode="gray">
        <a:xfrm>
          <a:off x="4762499" y="2133600"/>
          <a:ext cx="4252119" cy="24765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Bef>
              <a:spcPts val="500"/>
            </a:spcBef>
          </a:pPr>
          <a:endParaRPr lang="en-US" sz="1000" dirty="0" err="1">
            <a:solidFill>
              <a:schemeClr val="bg1"/>
            </a:solidFill>
          </a:endParaRPr>
        </a:p>
      </xdr:txBody>
    </xdr:sp>
    <xdr:clientData/>
  </xdr:twoCellAnchor>
  <xdr:twoCellAnchor>
    <xdr:from>
      <xdr:col>0</xdr:col>
      <xdr:colOff>0</xdr:colOff>
      <xdr:row>2</xdr:row>
      <xdr:rowOff>0</xdr:rowOff>
    </xdr:from>
    <xdr:to>
      <xdr:col>1</xdr:col>
      <xdr:colOff>33061</xdr:colOff>
      <xdr:row>21</xdr:row>
      <xdr:rowOff>2882</xdr:rowOff>
    </xdr:to>
    <xdr:grpSp>
      <xdr:nvGrpSpPr>
        <xdr:cNvPr id="7" name="Group 6">
          <a:extLst>
            <a:ext uri="{FF2B5EF4-FFF2-40B4-BE49-F238E27FC236}">
              <a16:creationId xmlns:a16="http://schemas.microsoft.com/office/drawing/2014/main" id="{0C8AF109-F252-439D-8476-6FEA258A5F07}"/>
            </a:ext>
          </a:extLst>
        </xdr:cNvPr>
        <xdr:cNvGrpSpPr/>
      </xdr:nvGrpSpPr>
      <xdr:grpSpPr>
        <a:xfrm>
          <a:off x="0" y="1055688"/>
          <a:ext cx="1691999" cy="4884444"/>
          <a:chOff x="0" y="1047750"/>
          <a:chExt cx="1842811" cy="4898732"/>
        </a:xfrm>
      </xdr:grpSpPr>
      <xdr:sp macro="" textlink="">
        <xdr:nvSpPr>
          <xdr:cNvPr id="8" name="TextBox 7">
            <a:extLst>
              <a:ext uri="{FF2B5EF4-FFF2-40B4-BE49-F238E27FC236}">
                <a16:creationId xmlns:a16="http://schemas.microsoft.com/office/drawing/2014/main" id="{35D4F803-DCD4-4713-BC4A-CFF3451041A6}"/>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CCFEF6A3-26FD-4DF6-8667-EF6A31608E8D}"/>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0533CDA7-24CD-4E44-B1AD-C6BEBB83240D}"/>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1" name="TextBox 10">
            <a:hlinkClick xmlns:r="http://schemas.openxmlformats.org/officeDocument/2006/relationships" r:id="rId4"/>
            <a:extLst>
              <a:ext uri="{FF2B5EF4-FFF2-40B4-BE49-F238E27FC236}">
                <a16:creationId xmlns:a16="http://schemas.microsoft.com/office/drawing/2014/main" id="{68639009-B4EE-45B7-B3EE-681114168F42}"/>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5"/>
            <a:extLst>
              <a:ext uri="{FF2B5EF4-FFF2-40B4-BE49-F238E27FC236}">
                <a16:creationId xmlns:a16="http://schemas.microsoft.com/office/drawing/2014/main" id="{6C39271B-69A0-455E-9AEA-D4D00EAFFF17}"/>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6"/>
            <a:extLst>
              <a:ext uri="{FF2B5EF4-FFF2-40B4-BE49-F238E27FC236}">
                <a16:creationId xmlns:a16="http://schemas.microsoft.com/office/drawing/2014/main" id="{D8378AB8-F2F2-41D0-85D9-061BC28D0F4D}"/>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7"/>
            <a:extLst>
              <a:ext uri="{FF2B5EF4-FFF2-40B4-BE49-F238E27FC236}">
                <a16:creationId xmlns:a16="http://schemas.microsoft.com/office/drawing/2014/main" id="{6EB77DF3-1F48-41ED-B95D-B4F61157A172}"/>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8"/>
            <a:extLst>
              <a:ext uri="{FF2B5EF4-FFF2-40B4-BE49-F238E27FC236}">
                <a16:creationId xmlns:a16="http://schemas.microsoft.com/office/drawing/2014/main" id="{E0D926D3-5AF8-414F-A802-9AE6218607A0}"/>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9"/>
            <a:extLst>
              <a:ext uri="{FF2B5EF4-FFF2-40B4-BE49-F238E27FC236}">
                <a16:creationId xmlns:a16="http://schemas.microsoft.com/office/drawing/2014/main" id="{0DF91D10-FF8B-4592-A0DB-AD4216A848AA}"/>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0"/>
            <a:extLst>
              <a:ext uri="{FF2B5EF4-FFF2-40B4-BE49-F238E27FC236}">
                <a16:creationId xmlns:a16="http://schemas.microsoft.com/office/drawing/2014/main" id="{8C2DC5D7-97D4-4110-A610-AE267239B2FC}"/>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1"/>
            <a:extLst>
              <a:ext uri="{FF2B5EF4-FFF2-40B4-BE49-F238E27FC236}">
                <a16:creationId xmlns:a16="http://schemas.microsoft.com/office/drawing/2014/main" id="{509B593B-ABEE-4F5F-8F05-73E498D43740}"/>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2"/>
            <a:extLst>
              <a:ext uri="{FF2B5EF4-FFF2-40B4-BE49-F238E27FC236}">
                <a16:creationId xmlns:a16="http://schemas.microsoft.com/office/drawing/2014/main" id="{C80D8FD2-B5E5-441E-A890-E8FF6E5EABF9}"/>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20" name="TextBox 19">
            <a:hlinkClick xmlns:r="http://schemas.openxmlformats.org/officeDocument/2006/relationships" r:id="rId13"/>
            <a:extLst>
              <a:ext uri="{FF2B5EF4-FFF2-40B4-BE49-F238E27FC236}">
                <a16:creationId xmlns:a16="http://schemas.microsoft.com/office/drawing/2014/main" id="{99063A32-45C7-4857-8E42-BE2468A58C8C}"/>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1" name="TextBox 20">
            <a:extLst>
              <a:ext uri="{FF2B5EF4-FFF2-40B4-BE49-F238E27FC236}">
                <a16:creationId xmlns:a16="http://schemas.microsoft.com/office/drawing/2014/main" id="{7783D323-44D6-4B0A-99B4-FA654E1BB467}"/>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0</xdr:col>
      <xdr:colOff>1563214</xdr:colOff>
      <xdr:row>0</xdr:row>
      <xdr:rowOff>681990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33350"/>
          <a:ext cx="1429864" cy="548640"/>
        </a:xfrm>
        <a:prstGeom prst="rect">
          <a:avLst/>
        </a:prstGeom>
      </xdr:spPr>
    </xdr:pic>
    <xdr:clientData/>
  </xdr:twoCellAnchor>
  <xdr:twoCellAnchor editAs="absolute">
    <xdr:from>
      <xdr:col>1</xdr:col>
      <xdr:colOff>111276</xdr:colOff>
      <xdr:row>4</xdr:row>
      <xdr:rowOff>5442</xdr:rowOff>
    </xdr:from>
    <xdr:to>
      <xdr:col>5</xdr:col>
      <xdr:colOff>214312</xdr:colOff>
      <xdr:row>14</xdr:row>
      <xdr:rowOff>111125</xdr:rowOff>
    </xdr:to>
    <xdr:sp macro="" textlink="">
      <xdr:nvSpPr>
        <xdr:cNvPr id="4" name="Line Callout 2 (No Border) 86">
          <a:extLst>
            <a:ext uri="{FF2B5EF4-FFF2-40B4-BE49-F238E27FC236}">
              <a16:creationId xmlns:a16="http://schemas.microsoft.com/office/drawing/2014/main" id="{00000000-0008-0000-1100-000004000000}"/>
            </a:ext>
          </a:extLst>
        </xdr:cNvPr>
        <xdr:cNvSpPr/>
      </xdr:nvSpPr>
      <xdr:spPr bwMode="gray">
        <a:xfrm>
          <a:off x="1770214" y="1275442"/>
          <a:ext cx="2436661" cy="2486933"/>
        </a:xfrm>
        <a:custGeom>
          <a:avLst/>
          <a:gdLst>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79964 w 2186940"/>
            <a:gd name="connsiteY0" fmla="*/ 686574 h 649605"/>
            <a:gd name="connsiteX1" fmla="*/ 218213 w 2186940"/>
            <a:gd name="connsiteY1" fmla="*/ 686574 h 649605"/>
            <a:gd name="connsiteX2" fmla="*/ 14849 w 2186940"/>
            <a:gd name="connsiteY2" fmla="*/ 685983 h 649605"/>
            <a:gd name="connsiteX0" fmla="*/ 0 w 2186940"/>
            <a:gd name="connsiteY0" fmla="*/ 0 h 686574"/>
            <a:gd name="connsiteX1" fmla="*/ 2186940 w 2186940"/>
            <a:gd name="connsiteY1" fmla="*/ 0 h 686574"/>
            <a:gd name="connsiteX2" fmla="*/ 2186940 w 2186940"/>
            <a:gd name="connsiteY2" fmla="*/ 649605 h 686574"/>
            <a:gd name="connsiteX3" fmla="*/ 0 w 2186940"/>
            <a:gd name="connsiteY3" fmla="*/ 649605 h 686574"/>
            <a:gd name="connsiteX4" fmla="*/ 0 w 2186940"/>
            <a:gd name="connsiteY4" fmla="*/ 0 h 686574"/>
            <a:gd name="connsiteX0" fmla="*/ 2179964 w 2186940"/>
            <a:gd name="connsiteY0" fmla="*/ 686574 h 686574"/>
            <a:gd name="connsiteX1" fmla="*/ 14849 w 2186940"/>
            <a:gd name="connsiteY1" fmla="*/ 685983 h 686574"/>
            <a:gd name="connsiteX0" fmla="*/ 0 w 2186940"/>
            <a:gd name="connsiteY0" fmla="*/ 0 h 685983"/>
            <a:gd name="connsiteX1" fmla="*/ 2186940 w 2186940"/>
            <a:gd name="connsiteY1" fmla="*/ 0 h 685983"/>
            <a:gd name="connsiteX2" fmla="*/ 2186940 w 2186940"/>
            <a:gd name="connsiteY2" fmla="*/ 649605 h 685983"/>
            <a:gd name="connsiteX3" fmla="*/ 0 w 2186940"/>
            <a:gd name="connsiteY3" fmla="*/ 649605 h 685983"/>
            <a:gd name="connsiteX4" fmla="*/ 0 w 2186940"/>
            <a:gd name="connsiteY4" fmla="*/ 0 h 685983"/>
            <a:gd name="connsiteX0" fmla="*/ 2185035 w 2186940"/>
            <a:gd name="connsiteY0" fmla="*/ 648605 h 685983"/>
            <a:gd name="connsiteX1" fmla="*/ 14849 w 2186940"/>
            <a:gd name="connsiteY1" fmla="*/ 685983 h 685983"/>
            <a:gd name="connsiteX0" fmla="*/ 0 w 2186940"/>
            <a:gd name="connsiteY0" fmla="*/ 0 h 649605"/>
            <a:gd name="connsiteX1" fmla="*/ 2186940 w 2186940"/>
            <a:gd name="connsiteY1" fmla="*/ 0 h 649605"/>
            <a:gd name="connsiteX2" fmla="*/ 2186940 w 2186940"/>
            <a:gd name="connsiteY2" fmla="*/ 649605 h 649605"/>
            <a:gd name="connsiteX3" fmla="*/ 0 w 2186940"/>
            <a:gd name="connsiteY3" fmla="*/ 649605 h 649605"/>
            <a:gd name="connsiteX4" fmla="*/ 0 w 2186940"/>
            <a:gd name="connsiteY4" fmla="*/ 0 h 649605"/>
            <a:gd name="connsiteX0" fmla="*/ 2185035 w 2186940"/>
            <a:gd name="connsiteY0" fmla="*/ 648605 h 649605"/>
            <a:gd name="connsiteX1" fmla="*/ 0 w 2186940"/>
            <a:gd name="connsiteY1" fmla="*/ 648056 h 649605"/>
          </a:gdLst>
          <a:ahLst/>
          <a:cxnLst>
            <a:cxn ang="0">
              <a:pos x="connsiteX0" y="connsiteY0"/>
            </a:cxn>
            <a:cxn ang="0">
              <a:pos x="connsiteX1" y="connsiteY1"/>
            </a:cxn>
          </a:cxnLst>
          <a:rect l="l" t="t" r="r" b="b"/>
          <a:pathLst>
            <a:path w="2186940" h="649605" stroke="0" extrusionOk="0">
              <a:moveTo>
                <a:pt x="0" y="0"/>
              </a:moveTo>
              <a:lnTo>
                <a:pt x="2186940" y="0"/>
              </a:lnTo>
              <a:lnTo>
                <a:pt x="2186940" y="649605"/>
              </a:lnTo>
              <a:lnTo>
                <a:pt x="0" y="649605"/>
              </a:lnTo>
              <a:lnTo>
                <a:pt x="0" y="0"/>
              </a:lnTo>
              <a:close/>
            </a:path>
            <a:path w="2186940" h="649605" fill="none" extrusionOk="0">
              <a:moveTo>
                <a:pt x="2185035" y="648605"/>
              </a:moveTo>
              <a:lnTo>
                <a:pt x="0" y="648056"/>
              </a:lnTo>
            </a:path>
          </a:pathLst>
        </a:custGeom>
        <a:solidFill>
          <a:schemeClr val="bg2"/>
        </a:solidFill>
        <a:ln w="28575">
          <a:solidFill>
            <a:schemeClr val="tx2"/>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37160" tIns="137160" rIns="137160" bIns="137160" numCol="1" spcCol="0" rtlCol="0" fromWordArt="0" anchor="t" anchorCtr="0" forceAA="0" compatLnSpc="1">
          <a:prstTxWarp prst="textNoShape">
            <a:avLst/>
          </a:prstTxWarp>
          <a:noAutofit/>
        </a:bodyPr>
        <a:lstStyle/>
        <a:p>
          <a:pPr marL="0" marR="0" indent="0" defTabSz="914400" eaLnBrk="1" fontAlgn="auto" latinLnBrk="0" hangingPunct="1">
            <a:lnSpc>
              <a:spcPct val="100000"/>
            </a:lnSpc>
            <a:spcBef>
              <a:spcPts val="0"/>
            </a:spcBef>
            <a:spcAft>
              <a:spcPts val="1000"/>
            </a:spcAft>
            <a:buClrTx/>
            <a:buSzTx/>
            <a:buFontTx/>
            <a:buNone/>
            <a:tabLst/>
            <a:defRPr/>
          </a:pPr>
          <a:r>
            <a:rPr lang="en-US" sz="1000" b="1" kern="1200">
              <a:solidFill>
                <a:schemeClr val="tx1"/>
              </a:solidFill>
              <a:effectLst/>
              <a:ea typeface="Times New Roman"/>
              <a:cs typeface="Times New Roman"/>
            </a:rPr>
            <a:t>Quick Takes </a:t>
          </a:r>
          <a:endParaRPr lang="en-US" sz="1000">
            <a:solidFill>
              <a:schemeClr val="tx1"/>
            </a:solidFill>
            <a:effectLst/>
            <a:latin typeface="Times New Roman"/>
            <a:ea typeface="Times New Roman"/>
          </a:endParaRPr>
        </a:p>
        <a:p>
          <a:pPr marL="128016" marR="0" lvl="0" indent="-128016">
            <a:spcBef>
              <a:spcPts val="500"/>
            </a:spcBef>
            <a:spcAft>
              <a:spcPts val="0"/>
            </a:spcAft>
            <a:buSzPts val="800"/>
            <a:buFont typeface="Verdana"/>
            <a:buChar char="•"/>
          </a:pPr>
          <a:r>
            <a:rPr lang="en-US" sz="900">
              <a:solidFill>
                <a:schemeClr val="tx1"/>
              </a:solidFill>
              <a:effectLst/>
              <a:ea typeface="Times New Roman"/>
            </a:rPr>
            <a:t>Sixteen percent (16%)</a:t>
          </a:r>
          <a:r>
            <a:rPr lang="en-US" sz="900" baseline="0">
              <a:solidFill>
                <a:schemeClr val="tx1"/>
              </a:solidFill>
              <a:effectLst/>
              <a:ea typeface="Times New Roman"/>
            </a:rPr>
            <a:t> o</a:t>
          </a:r>
          <a:r>
            <a:rPr lang="en-US" sz="900">
              <a:solidFill>
                <a:schemeClr val="tx1"/>
              </a:solidFill>
              <a:effectLst/>
              <a:ea typeface="Times New Roman"/>
            </a:rPr>
            <a:t>f all</a:t>
          </a:r>
          <a:r>
            <a:rPr lang="en-US" sz="900" baseline="0">
              <a:solidFill>
                <a:schemeClr val="tx1"/>
              </a:solidFill>
              <a:effectLst/>
              <a:ea typeface="Times New Roman"/>
            </a:rPr>
            <a:t> respondents reported that someone had or attempted to have unwanted sexual contact with them prior to going to college.</a:t>
          </a:r>
        </a:p>
        <a:p>
          <a:pPr marL="128016" marR="0" lvl="0" indent="-128016">
            <a:spcBef>
              <a:spcPts val="500"/>
            </a:spcBef>
            <a:spcAft>
              <a:spcPts val="0"/>
            </a:spcAft>
            <a:buSzPts val="800"/>
            <a:buFont typeface="Verdana"/>
            <a:buChar char="•"/>
          </a:pPr>
          <a:r>
            <a:rPr lang="en-US" sz="900">
              <a:solidFill>
                <a:schemeClr val="tx1"/>
              </a:solidFill>
              <a:effectLst/>
              <a:ea typeface="Times New Roman"/>
            </a:rPr>
            <a:t>Twenty-three percent (23%) of women respondents experienced unwanted sexual contact prior to college.</a:t>
          </a:r>
        </a:p>
        <a:p>
          <a:pPr marL="128016" marR="0" lvl="0" indent="-128016">
            <a:spcBef>
              <a:spcPts val="500"/>
            </a:spcBef>
            <a:spcAft>
              <a:spcPts val="0"/>
            </a:spcAft>
            <a:buSzPts val="800"/>
            <a:buFont typeface="Verdana"/>
            <a:buChar char="•"/>
          </a:pPr>
          <a:r>
            <a:rPr lang="en-US" sz="900">
              <a:solidFill>
                <a:schemeClr val="tx1"/>
              </a:solidFill>
              <a:effectLst/>
              <a:ea typeface="Times New Roman"/>
            </a:rPr>
            <a:t>Seven percent (7%) of men</a:t>
          </a:r>
          <a:r>
            <a:rPr lang="en-US" sz="900" baseline="0">
              <a:solidFill>
                <a:schemeClr val="tx1"/>
              </a:solidFill>
              <a:effectLst/>
              <a:ea typeface="Times New Roman"/>
            </a:rPr>
            <a:t> </a:t>
          </a:r>
          <a:r>
            <a:rPr lang="en-US" sz="900">
              <a:solidFill>
                <a:schemeClr val="tx1"/>
              </a:solidFill>
              <a:effectLst/>
              <a:ea typeface="Times New Roman"/>
            </a:rPr>
            <a:t>respondents experienced unwanted sexual contact prior to college.</a:t>
          </a:r>
          <a:endParaRPr lang="en-US" sz="900" baseline="0">
            <a:solidFill>
              <a:schemeClr val="tx1"/>
            </a:solidFill>
            <a:effectLst/>
            <a:ea typeface="Times New Roman"/>
          </a:endParaRPr>
        </a:p>
      </xdr:txBody>
    </xdr:sp>
    <xdr:clientData/>
  </xdr:twoCellAnchor>
  <xdr:twoCellAnchor editAs="oneCell">
    <xdr:from>
      <xdr:col>6</xdr:col>
      <xdr:colOff>21773</xdr:colOff>
      <xdr:row>5</xdr:row>
      <xdr:rowOff>122462</xdr:rowOff>
    </xdr:from>
    <xdr:to>
      <xdr:col>16</xdr:col>
      <xdr:colOff>159885</xdr:colOff>
      <xdr:row>21</xdr:row>
      <xdr:rowOff>40820</xdr:rowOff>
    </xdr:to>
    <xdr:graphicFrame macro="">
      <xdr:nvGraphicFramePr>
        <xdr:cNvPr id="5" name="Chart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0</xdr:rowOff>
    </xdr:from>
    <xdr:to>
      <xdr:col>1</xdr:col>
      <xdr:colOff>33061</xdr:colOff>
      <xdr:row>27</xdr:row>
      <xdr:rowOff>98132</xdr:rowOff>
    </xdr:to>
    <xdr:grpSp>
      <xdr:nvGrpSpPr>
        <xdr:cNvPr id="6" name="Group 5">
          <a:extLst>
            <a:ext uri="{FF2B5EF4-FFF2-40B4-BE49-F238E27FC236}">
              <a16:creationId xmlns:a16="http://schemas.microsoft.com/office/drawing/2014/main" id="{6541732E-1933-476D-9FFC-16DF68F0A470}"/>
            </a:ext>
          </a:extLst>
        </xdr:cNvPr>
        <xdr:cNvGrpSpPr/>
      </xdr:nvGrpSpPr>
      <xdr:grpSpPr>
        <a:xfrm>
          <a:off x="0" y="1055688"/>
          <a:ext cx="1691999" cy="4916194"/>
          <a:chOff x="0" y="1047750"/>
          <a:chExt cx="1842811" cy="4898732"/>
        </a:xfrm>
      </xdr:grpSpPr>
      <xdr:sp macro="" textlink="">
        <xdr:nvSpPr>
          <xdr:cNvPr id="7" name="TextBox 6">
            <a:extLst>
              <a:ext uri="{FF2B5EF4-FFF2-40B4-BE49-F238E27FC236}">
                <a16:creationId xmlns:a16="http://schemas.microsoft.com/office/drawing/2014/main" id="{05840F2F-99A2-4A45-A548-3C56A51E0BEC}"/>
              </a:ext>
            </a:extLst>
          </xdr:cNvPr>
          <xdr:cNvSpPr txBox="1"/>
        </xdr:nvSpPr>
        <xdr:spPr bwMode="gray">
          <a:xfrm>
            <a:off x="0" y="1047750"/>
            <a:ext cx="1842811" cy="247046"/>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900" b="1" u="none">
                <a:solidFill>
                  <a:schemeClr val="tx1"/>
                </a:solidFill>
                <a:latin typeface="+mn-lt"/>
                <a:ea typeface="+mn-ea"/>
                <a:cs typeface="+mn-cs"/>
              </a:rPr>
              <a:t>Report Contents</a:t>
            </a:r>
          </a:p>
        </xdr:txBody>
      </xdr:sp>
      <xdr:sp macro="" textlink="">
        <xdr:nvSpPr>
          <xdr:cNvPr id="8" name="TextBox 7">
            <a:hlinkClick xmlns:r="http://schemas.openxmlformats.org/officeDocument/2006/relationships" r:id="rId3"/>
            <a:extLst>
              <a:ext uri="{FF2B5EF4-FFF2-40B4-BE49-F238E27FC236}">
                <a16:creationId xmlns:a16="http://schemas.microsoft.com/office/drawing/2014/main" id="{B2D5630E-F060-4942-A3FB-5BFB5E0B84D0}"/>
              </a:ext>
            </a:extLst>
          </xdr:cNvPr>
          <xdr:cNvSpPr txBox="1"/>
        </xdr:nvSpPr>
        <xdr:spPr bwMode="gray">
          <a:xfrm>
            <a:off x="0" y="141379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Report Introduction</a:t>
            </a:r>
          </a:p>
        </xdr:txBody>
      </xdr:sp>
      <xdr:sp macro="" textlink="">
        <xdr:nvSpPr>
          <xdr:cNvPr id="9" name="TextBox 8">
            <a:hlinkClick xmlns:r="http://schemas.openxmlformats.org/officeDocument/2006/relationships" r:id="rId4"/>
            <a:extLst>
              <a:ext uri="{FF2B5EF4-FFF2-40B4-BE49-F238E27FC236}">
                <a16:creationId xmlns:a16="http://schemas.microsoft.com/office/drawing/2014/main" id="{B112BD47-DB28-4A87-A987-B8B1D918CE74}"/>
              </a:ext>
            </a:extLst>
          </xdr:cNvPr>
          <xdr:cNvSpPr txBox="1"/>
        </xdr:nvSpPr>
        <xdr:spPr bwMode="gray">
          <a:xfrm>
            <a:off x="0" y="210897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Demographics</a:t>
            </a:r>
          </a:p>
        </xdr:txBody>
      </xdr:sp>
      <xdr:sp macro="" textlink="">
        <xdr:nvSpPr>
          <xdr:cNvPr id="10" name="TextBox 9">
            <a:hlinkClick xmlns:r="http://schemas.openxmlformats.org/officeDocument/2006/relationships" r:id="rId5"/>
            <a:extLst>
              <a:ext uri="{FF2B5EF4-FFF2-40B4-BE49-F238E27FC236}">
                <a16:creationId xmlns:a16="http://schemas.microsoft.com/office/drawing/2014/main" id="{4EC12EEF-F9CF-47BD-BF04-6E53D0D81B50}"/>
              </a:ext>
            </a:extLst>
          </xdr:cNvPr>
          <xdr:cNvSpPr txBox="1"/>
        </xdr:nvSpPr>
        <xdr:spPr bwMode="gray">
          <a:xfrm>
            <a:off x="0" y="245657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General Campus Climate </a:t>
            </a:r>
            <a:endParaRPr lang="en-US" sz="800" b="0" u="sng">
              <a:solidFill>
                <a:schemeClr val="tx1"/>
              </a:solidFill>
              <a:latin typeface="+mn-lt"/>
              <a:ea typeface="+mn-ea"/>
              <a:cs typeface="+mn-cs"/>
            </a:endParaRPr>
          </a:p>
        </xdr:txBody>
      </xdr:sp>
      <xdr:sp macro="" textlink="">
        <xdr:nvSpPr>
          <xdr:cNvPr id="11" name="TextBox 10">
            <a:hlinkClick xmlns:r="http://schemas.openxmlformats.org/officeDocument/2006/relationships" r:id="rId6"/>
            <a:extLst>
              <a:ext uri="{FF2B5EF4-FFF2-40B4-BE49-F238E27FC236}">
                <a16:creationId xmlns:a16="http://schemas.microsoft.com/office/drawing/2014/main" id="{1C146002-8421-4E75-ABEB-464C3708D645}"/>
              </a:ext>
            </a:extLst>
          </xdr:cNvPr>
          <xdr:cNvSpPr txBox="1"/>
        </xdr:nvSpPr>
        <xdr:spPr bwMode="gray">
          <a:xfrm>
            <a:off x="0" y="176138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a:solidFill>
                  <a:schemeClr val="tx1"/>
                </a:solidFill>
                <a:latin typeface="+mn-lt"/>
                <a:ea typeface="+mn-ea"/>
                <a:cs typeface="+mn-cs"/>
              </a:rPr>
              <a:t>Survey</a:t>
            </a:r>
            <a:r>
              <a:rPr lang="en-US" sz="800" b="0" u="sng" baseline="0">
                <a:solidFill>
                  <a:schemeClr val="tx1"/>
                </a:solidFill>
                <a:latin typeface="+mn-lt"/>
                <a:ea typeface="+mn-ea"/>
                <a:cs typeface="+mn-cs"/>
              </a:rPr>
              <a:t> Methods</a:t>
            </a:r>
            <a:endParaRPr lang="en-US" sz="800" b="0" u="sng">
              <a:solidFill>
                <a:schemeClr val="tx1"/>
              </a:solidFill>
              <a:latin typeface="+mn-lt"/>
              <a:ea typeface="+mn-ea"/>
              <a:cs typeface="+mn-cs"/>
            </a:endParaRPr>
          </a:p>
        </xdr:txBody>
      </xdr:sp>
      <xdr:sp macro="" textlink="">
        <xdr:nvSpPr>
          <xdr:cNvPr id="12" name="TextBox 11">
            <a:hlinkClick xmlns:r="http://schemas.openxmlformats.org/officeDocument/2006/relationships" r:id="rId7"/>
            <a:extLst>
              <a:ext uri="{FF2B5EF4-FFF2-40B4-BE49-F238E27FC236}">
                <a16:creationId xmlns:a16="http://schemas.microsoft.com/office/drawing/2014/main" id="{948F5BA5-189A-45D1-B1F0-5550345ADE8F}"/>
              </a:ext>
            </a:extLst>
          </xdr:cNvPr>
          <xdr:cNvSpPr txBox="1"/>
        </xdr:nvSpPr>
        <xdr:spPr bwMode="gray">
          <a:xfrm>
            <a:off x="0" y="3151760"/>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Prevention Efforts</a:t>
            </a:r>
            <a:endParaRPr lang="en-US" sz="800" b="0" u="sng">
              <a:solidFill>
                <a:schemeClr val="tx1"/>
              </a:solidFill>
              <a:latin typeface="+mn-lt"/>
              <a:ea typeface="+mn-ea"/>
              <a:cs typeface="+mn-cs"/>
            </a:endParaRPr>
          </a:p>
        </xdr:txBody>
      </xdr:sp>
      <xdr:sp macro="" textlink="">
        <xdr:nvSpPr>
          <xdr:cNvPr id="13" name="TextBox 12">
            <a:hlinkClick xmlns:r="http://schemas.openxmlformats.org/officeDocument/2006/relationships" r:id="rId8"/>
            <a:extLst>
              <a:ext uri="{FF2B5EF4-FFF2-40B4-BE49-F238E27FC236}">
                <a16:creationId xmlns:a16="http://schemas.microsoft.com/office/drawing/2014/main" id="{92EED51B-E8B6-48D9-BF1D-BDFE5D61EE4F}"/>
              </a:ext>
            </a:extLst>
          </xdr:cNvPr>
          <xdr:cNvSpPr txBox="1"/>
        </xdr:nvSpPr>
        <xdr:spPr bwMode="gray">
          <a:xfrm>
            <a:off x="0" y="3499354"/>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Knowledge of Reporting</a:t>
            </a:r>
            <a:endParaRPr lang="en-US" sz="800" b="0" u="sng">
              <a:solidFill>
                <a:schemeClr val="tx1"/>
              </a:solidFill>
              <a:latin typeface="+mn-lt"/>
              <a:ea typeface="+mn-ea"/>
              <a:cs typeface="+mn-cs"/>
            </a:endParaRPr>
          </a:p>
        </xdr:txBody>
      </xdr:sp>
      <xdr:sp macro="" textlink="">
        <xdr:nvSpPr>
          <xdr:cNvPr id="14" name="TextBox 13">
            <a:hlinkClick xmlns:r="http://schemas.openxmlformats.org/officeDocument/2006/relationships" r:id="rId9"/>
            <a:extLst>
              <a:ext uri="{FF2B5EF4-FFF2-40B4-BE49-F238E27FC236}">
                <a16:creationId xmlns:a16="http://schemas.microsoft.com/office/drawing/2014/main" id="{49593DC9-DAEA-4A65-B4BF-9F2D0A2C2ABA}"/>
              </a:ext>
            </a:extLst>
          </xdr:cNvPr>
          <xdr:cNvSpPr txBox="1"/>
        </xdr:nvSpPr>
        <xdr:spPr bwMode="gray">
          <a:xfrm>
            <a:off x="0" y="3846948"/>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Sexual Violence Experiences</a:t>
            </a:r>
            <a:endParaRPr lang="en-US" sz="800" b="0" u="sng">
              <a:solidFill>
                <a:schemeClr val="tx1"/>
              </a:solidFill>
              <a:latin typeface="+mn-lt"/>
              <a:ea typeface="+mn-ea"/>
              <a:cs typeface="+mn-cs"/>
            </a:endParaRPr>
          </a:p>
        </xdr:txBody>
      </xdr:sp>
      <xdr:sp macro="" textlink="">
        <xdr:nvSpPr>
          <xdr:cNvPr id="15" name="TextBox 14">
            <a:hlinkClick xmlns:r="http://schemas.openxmlformats.org/officeDocument/2006/relationships" r:id="rId10"/>
            <a:extLst>
              <a:ext uri="{FF2B5EF4-FFF2-40B4-BE49-F238E27FC236}">
                <a16:creationId xmlns:a16="http://schemas.microsoft.com/office/drawing/2014/main" id="{F9DBC55E-8E35-49C1-AB2F-BF13609C0858}"/>
              </a:ext>
            </a:extLst>
          </xdr:cNvPr>
          <xdr:cNvSpPr txBox="1"/>
        </xdr:nvSpPr>
        <xdr:spPr bwMode="gray">
          <a:xfrm>
            <a:off x="0" y="419454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Reporting Experiences</a:t>
            </a:r>
            <a:endParaRPr lang="en-US" sz="800" b="0" u="sng">
              <a:solidFill>
                <a:schemeClr val="tx1"/>
              </a:solidFill>
              <a:latin typeface="+mn-lt"/>
              <a:ea typeface="+mn-ea"/>
              <a:cs typeface="+mn-cs"/>
            </a:endParaRPr>
          </a:p>
        </xdr:txBody>
      </xdr:sp>
      <xdr:sp macro="" textlink="">
        <xdr:nvSpPr>
          <xdr:cNvPr id="16" name="TextBox 15">
            <a:hlinkClick xmlns:r="http://schemas.openxmlformats.org/officeDocument/2006/relationships" r:id="rId11"/>
            <a:extLst>
              <a:ext uri="{FF2B5EF4-FFF2-40B4-BE49-F238E27FC236}">
                <a16:creationId xmlns:a16="http://schemas.microsoft.com/office/drawing/2014/main" id="{0AA1F774-214C-47E2-803B-6D60174E2882}"/>
              </a:ext>
            </a:extLst>
          </xdr:cNvPr>
          <xdr:cNvSpPr txBox="1"/>
        </xdr:nvSpPr>
        <xdr:spPr bwMode="gray">
          <a:xfrm>
            <a:off x="0" y="4542136"/>
            <a:ext cx="1842811" cy="355038"/>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Prior Experiences with Sexual Violence </a:t>
            </a:r>
            <a:endParaRPr lang="en-US" sz="800" b="0" u="sng">
              <a:solidFill>
                <a:schemeClr val="tx1"/>
              </a:solidFill>
              <a:latin typeface="+mn-lt"/>
              <a:ea typeface="+mn-ea"/>
              <a:cs typeface="+mn-cs"/>
            </a:endParaRPr>
          </a:p>
        </xdr:txBody>
      </xdr:sp>
      <xdr:sp macro="" textlink="">
        <xdr:nvSpPr>
          <xdr:cNvPr id="17" name="TextBox 16">
            <a:hlinkClick xmlns:r="http://schemas.openxmlformats.org/officeDocument/2006/relationships" r:id="rId12"/>
            <a:extLst>
              <a:ext uri="{FF2B5EF4-FFF2-40B4-BE49-F238E27FC236}">
                <a16:creationId xmlns:a16="http://schemas.microsoft.com/office/drawing/2014/main" id="{301086C0-1836-4B42-AF7C-63112BF54EB9}"/>
              </a:ext>
            </a:extLst>
          </xdr:cNvPr>
          <xdr:cNvSpPr txBox="1"/>
        </xdr:nvSpPr>
        <xdr:spPr bwMode="gray">
          <a:xfrm>
            <a:off x="0" y="5016168"/>
            <a:ext cx="1842811" cy="231321"/>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Community Behaviors</a:t>
            </a:r>
            <a:endParaRPr lang="en-US" sz="800" b="0" u="sng">
              <a:solidFill>
                <a:schemeClr val="tx1"/>
              </a:solidFill>
              <a:latin typeface="+mn-lt"/>
              <a:ea typeface="+mn-ea"/>
              <a:cs typeface="+mn-cs"/>
            </a:endParaRPr>
          </a:p>
        </xdr:txBody>
      </xdr:sp>
      <xdr:sp macro="" textlink="">
        <xdr:nvSpPr>
          <xdr:cNvPr id="18" name="TextBox 17">
            <a:hlinkClick xmlns:r="http://schemas.openxmlformats.org/officeDocument/2006/relationships" r:id="rId13"/>
            <a:extLst>
              <a:ext uri="{FF2B5EF4-FFF2-40B4-BE49-F238E27FC236}">
                <a16:creationId xmlns:a16="http://schemas.microsoft.com/office/drawing/2014/main" id="{73CEEE72-D073-454C-9057-D08204630B7E}"/>
              </a:ext>
            </a:extLst>
          </xdr:cNvPr>
          <xdr:cNvSpPr txBox="1"/>
        </xdr:nvSpPr>
        <xdr:spPr bwMode="gray">
          <a:xfrm>
            <a:off x="0" y="5366483"/>
            <a:ext cx="1842811" cy="23241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Relationship Dynamics</a:t>
            </a:r>
            <a:endParaRPr lang="en-US" sz="800" b="0" u="sng">
              <a:solidFill>
                <a:schemeClr val="tx1"/>
              </a:solidFill>
              <a:latin typeface="+mn-lt"/>
              <a:ea typeface="+mn-ea"/>
              <a:cs typeface="+mn-cs"/>
            </a:endParaRPr>
          </a:p>
        </xdr:txBody>
      </xdr:sp>
      <xdr:sp macro="" textlink="">
        <xdr:nvSpPr>
          <xdr:cNvPr id="19" name="TextBox 18">
            <a:hlinkClick xmlns:r="http://schemas.openxmlformats.org/officeDocument/2006/relationships" r:id="rId14"/>
            <a:extLst>
              <a:ext uri="{FF2B5EF4-FFF2-40B4-BE49-F238E27FC236}">
                <a16:creationId xmlns:a16="http://schemas.microsoft.com/office/drawing/2014/main" id="{2E1428AE-21C5-4171-AEC4-56AA53E91541}"/>
              </a:ext>
            </a:extLst>
          </xdr:cNvPr>
          <xdr:cNvSpPr txBox="1"/>
        </xdr:nvSpPr>
        <xdr:spPr bwMode="gray">
          <a:xfrm>
            <a:off x="0" y="5717882"/>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0" u="sng" baseline="0">
                <a:solidFill>
                  <a:schemeClr val="tx1"/>
                </a:solidFill>
                <a:latin typeface="+mn-lt"/>
                <a:ea typeface="+mn-ea"/>
                <a:cs typeface="+mn-cs"/>
              </a:rPr>
              <a:t>Contact EAB </a:t>
            </a:r>
            <a:endParaRPr lang="en-US" sz="800" b="0" u="sng">
              <a:solidFill>
                <a:schemeClr val="tx1"/>
              </a:solidFill>
              <a:latin typeface="+mn-lt"/>
              <a:ea typeface="+mn-ea"/>
              <a:cs typeface="+mn-cs"/>
            </a:endParaRPr>
          </a:p>
        </xdr:txBody>
      </xdr:sp>
      <xdr:sp macro="" textlink="">
        <xdr:nvSpPr>
          <xdr:cNvPr id="20" name="TextBox 19">
            <a:extLst>
              <a:ext uri="{FF2B5EF4-FFF2-40B4-BE49-F238E27FC236}">
                <a16:creationId xmlns:a16="http://schemas.microsoft.com/office/drawing/2014/main" id="{939C0EDA-340B-406C-9B30-1358BE0BFC61}"/>
              </a:ext>
            </a:extLst>
          </xdr:cNvPr>
          <xdr:cNvSpPr txBox="1"/>
        </xdr:nvSpPr>
        <xdr:spPr bwMode="gray">
          <a:xfrm>
            <a:off x="0" y="2804166"/>
            <a:ext cx="1842811" cy="228600"/>
          </a:xfrm>
          <a:prstGeom prst="rect">
            <a:avLst/>
          </a:prstGeom>
          <a:noFill/>
        </xdr:spPr>
        <xdr:txBody>
          <a:bodyPr vertOverflow="clip" horzOverflow="clip" wrap="square" lIns="45720" rIns="45720" rtlCol="0" anchor="t">
            <a:noAutofit/>
          </a:bodyPr>
          <a:lstStyle/>
          <a:p>
            <a:pPr marL="0" marR="0" indent="0" defTabSz="914400" eaLnBrk="1" fontAlgn="auto" latinLnBrk="0" hangingPunct="1">
              <a:lnSpc>
                <a:spcPct val="100000"/>
              </a:lnSpc>
              <a:spcBef>
                <a:spcPts val="500"/>
              </a:spcBef>
              <a:spcAft>
                <a:spcPts val="0"/>
              </a:spcAft>
              <a:buClrTx/>
              <a:buSzTx/>
              <a:buFontTx/>
              <a:buNone/>
              <a:tabLst/>
            </a:pPr>
            <a:r>
              <a:rPr lang="en-US" sz="800" b="1" i="1" u="none" baseline="0">
                <a:solidFill>
                  <a:schemeClr val="accent6"/>
                </a:solidFill>
                <a:latin typeface="+mn-lt"/>
                <a:ea typeface="+mn-ea"/>
                <a:cs typeface="+mn-cs"/>
              </a:rPr>
              <a:t>Sexual Violence</a:t>
            </a:r>
            <a:endParaRPr lang="en-US" sz="800" b="1" i="1" u="none">
              <a:solidFill>
                <a:schemeClr val="accent6"/>
              </a:solidFill>
              <a:latin typeface="+mn-lt"/>
              <a:ea typeface="+mn-ea"/>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kubaryk/Box/EdSyn/Student%20Affairs%20Forum/Campus%20Climate%20Survey/7.%20SP19/Cohort%20Info%20and%20Data/Institutional%20Data%20Reports/V1/NYIT%20Data%20Report%20SP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gine"/>
      <sheetName val="DE Fields"/>
      <sheetName val="Instit. Data"/>
      <sheetName val="Intro"/>
      <sheetName val="Methods"/>
      <sheetName val="Demos"/>
      <sheetName val="General CC"/>
      <sheetName val="D&amp;I Experiences"/>
      <sheetName val="D&amp;I Services Programs"/>
      <sheetName val="D&amp;I Harass"/>
      <sheetName val="D&amp;I Actions and Attitudes"/>
      <sheetName val="Inclusive Campus"/>
      <sheetName val="Basic Needs"/>
      <sheetName val="Prevention"/>
      <sheetName val="KP Reporting"/>
      <sheetName val="SV Experiences"/>
      <sheetName val="Reporting SV"/>
      <sheetName val="Prior SV"/>
      <sheetName val="Community Behaviors"/>
      <sheetName val="Community Attitudes"/>
      <sheetName val="Relat. Dynamics"/>
      <sheetName val="Contact EAB"/>
    </sheetNames>
    <sheetDataSet>
      <sheetData sheetId="0">
        <row r="2">
          <cell r="KV2">
            <v>0</v>
          </cell>
        </row>
        <row r="3">
          <cell r="KV3">
            <v>0</v>
          </cell>
        </row>
        <row r="4">
          <cell r="KV4">
            <v>0</v>
          </cell>
        </row>
        <row r="5">
          <cell r="KV5">
            <v>0</v>
          </cell>
        </row>
        <row r="6">
          <cell r="KV6">
            <v>0</v>
          </cell>
        </row>
        <row r="7">
          <cell r="KV7">
            <v>0</v>
          </cell>
        </row>
        <row r="8">
          <cell r="KV8">
            <v>0</v>
          </cell>
        </row>
        <row r="9">
          <cell r="KV9">
            <v>0</v>
          </cell>
        </row>
        <row r="10">
          <cell r="KV10">
            <v>0</v>
          </cell>
        </row>
        <row r="11">
          <cell r="KV11">
            <v>0</v>
          </cell>
        </row>
        <row r="12">
          <cell r="KV12">
            <v>0</v>
          </cell>
        </row>
        <row r="13">
          <cell r="KV13">
            <v>0</v>
          </cell>
        </row>
        <row r="14">
          <cell r="KV14">
            <v>0</v>
          </cell>
        </row>
        <row r="15">
          <cell r="KV15">
            <v>0</v>
          </cell>
        </row>
        <row r="16">
          <cell r="KV16">
            <v>0</v>
          </cell>
        </row>
        <row r="17">
          <cell r="KV17">
            <v>0</v>
          </cell>
        </row>
        <row r="18">
          <cell r="KV18">
            <v>0</v>
          </cell>
        </row>
        <row r="19">
          <cell r="KV19">
            <v>0</v>
          </cell>
        </row>
        <row r="20">
          <cell r="KV20">
            <v>0</v>
          </cell>
        </row>
        <row r="21">
          <cell r="KV21">
            <v>0</v>
          </cell>
        </row>
        <row r="22">
          <cell r="KV22">
            <v>0</v>
          </cell>
        </row>
        <row r="23">
          <cell r="KV23">
            <v>0</v>
          </cell>
        </row>
        <row r="24">
          <cell r="KV24">
            <v>0</v>
          </cell>
        </row>
        <row r="25">
          <cell r="KV25">
            <v>0</v>
          </cell>
        </row>
        <row r="26">
          <cell r="KV26">
            <v>0</v>
          </cell>
        </row>
        <row r="27">
          <cell r="KV27">
            <v>0</v>
          </cell>
        </row>
        <row r="28">
          <cell r="KV28">
            <v>0</v>
          </cell>
        </row>
        <row r="29">
          <cell r="KV29">
            <v>0</v>
          </cell>
        </row>
        <row r="30">
          <cell r="KV30">
            <v>1</v>
          </cell>
        </row>
        <row r="31">
          <cell r="KV31">
            <v>0</v>
          </cell>
        </row>
        <row r="32">
          <cell r="KV32">
            <v>0</v>
          </cell>
        </row>
        <row r="33">
          <cell r="KV33">
            <v>0</v>
          </cell>
        </row>
        <row r="34">
          <cell r="KV34">
            <v>0</v>
          </cell>
        </row>
        <row r="35">
          <cell r="KV35">
            <v>0</v>
          </cell>
        </row>
        <row r="36">
          <cell r="KV36">
            <v>1</v>
          </cell>
        </row>
        <row r="37">
          <cell r="KV37">
            <v>0</v>
          </cell>
        </row>
        <row r="38">
          <cell r="KV38">
            <v>0</v>
          </cell>
        </row>
        <row r="39">
          <cell r="KV39">
            <v>0</v>
          </cell>
        </row>
        <row r="40">
          <cell r="KV40">
            <v>0</v>
          </cell>
        </row>
        <row r="41">
          <cell r="KV41">
            <v>0</v>
          </cell>
        </row>
        <row r="42">
          <cell r="KV42">
            <v>0</v>
          </cell>
        </row>
        <row r="43">
          <cell r="KV43">
            <v>0</v>
          </cell>
        </row>
        <row r="44">
          <cell r="KV44">
            <v>0</v>
          </cell>
        </row>
        <row r="45">
          <cell r="KV45">
            <v>0</v>
          </cell>
        </row>
        <row r="46">
          <cell r="KV46">
            <v>0</v>
          </cell>
        </row>
        <row r="47">
          <cell r="KV47">
            <v>0</v>
          </cell>
        </row>
        <row r="48">
          <cell r="KV48">
            <v>0</v>
          </cell>
        </row>
        <row r="49">
          <cell r="KV49">
            <v>0</v>
          </cell>
        </row>
        <row r="50">
          <cell r="KV50">
            <v>0</v>
          </cell>
        </row>
        <row r="51">
          <cell r="KV51">
            <v>0</v>
          </cell>
        </row>
        <row r="52">
          <cell r="KV52">
            <v>1</v>
          </cell>
        </row>
        <row r="53">
          <cell r="KV53">
            <v>0</v>
          </cell>
        </row>
        <row r="54">
          <cell r="KV54">
            <v>0</v>
          </cell>
        </row>
        <row r="55">
          <cell r="KV55">
            <v>0</v>
          </cell>
        </row>
        <row r="56">
          <cell r="KV56">
            <v>0</v>
          </cell>
        </row>
        <row r="57">
          <cell r="KV57">
            <v>0</v>
          </cell>
        </row>
        <row r="58">
          <cell r="KV58">
            <v>0</v>
          </cell>
        </row>
        <row r="59">
          <cell r="KV59">
            <v>0</v>
          </cell>
        </row>
        <row r="60">
          <cell r="KV60">
            <v>0</v>
          </cell>
        </row>
        <row r="61">
          <cell r="KV61">
            <v>0</v>
          </cell>
        </row>
        <row r="62">
          <cell r="KV62">
            <v>0</v>
          </cell>
        </row>
        <row r="63">
          <cell r="KV63">
            <v>0</v>
          </cell>
        </row>
        <row r="64">
          <cell r="KV64">
            <v>0</v>
          </cell>
        </row>
        <row r="65">
          <cell r="KV65">
            <v>0</v>
          </cell>
        </row>
        <row r="66">
          <cell r="KV66">
            <v>0</v>
          </cell>
        </row>
        <row r="67">
          <cell r="KV67">
            <v>0</v>
          </cell>
        </row>
        <row r="68">
          <cell r="KV68">
            <v>0</v>
          </cell>
        </row>
        <row r="69">
          <cell r="KV69">
            <v>0</v>
          </cell>
        </row>
        <row r="70">
          <cell r="KV70">
            <v>0</v>
          </cell>
        </row>
        <row r="71">
          <cell r="KV71">
            <v>0</v>
          </cell>
        </row>
        <row r="72">
          <cell r="KV72">
            <v>0</v>
          </cell>
        </row>
        <row r="73">
          <cell r="KV73">
            <v>0</v>
          </cell>
        </row>
        <row r="74">
          <cell r="KV74">
            <v>0</v>
          </cell>
        </row>
        <row r="75">
          <cell r="KV75">
            <v>0</v>
          </cell>
        </row>
        <row r="76">
          <cell r="KV76">
            <v>0</v>
          </cell>
        </row>
        <row r="77">
          <cell r="KV77">
            <v>0</v>
          </cell>
        </row>
        <row r="78">
          <cell r="KV78">
            <v>0</v>
          </cell>
        </row>
        <row r="79">
          <cell r="KV79">
            <v>0</v>
          </cell>
        </row>
        <row r="80">
          <cell r="KV80">
            <v>0</v>
          </cell>
        </row>
        <row r="81">
          <cell r="KV81">
            <v>0</v>
          </cell>
        </row>
        <row r="82">
          <cell r="KV82">
            <v>0</v>
          </cell>
        </row>
        <row r="83">
          <cell r="KV83">
            <v>1</v>
          </cell>
        </row>
        <row r="84">
          <cell r="KV84">
            <v>0</v>
          </cell>
        </row>
        <row r="85">
          <cell r="KV85">
            <v>0</v>
          </cell>
        </row>
        <row r="86">
          <cell r="KV86">
            <v>0</v>
          </cell>
        </row>
        <row r="87">
          <cell r="KV87">
            <v>0</v>
          </cell>
        </row>
        <row r="88">
          <cell r="KV88">
            <v>0</v>
          </cell>
        </row>
        <row r="89">
          <cell r="KV89">
            <v>0</v>
          </cell>
        </row>
        <row r="90">
          <cell r="KV90">
            <v>0</v>
          </cell>
        </row>
        <row r="91">
          <cell r="KV91">
            <v>0</v>
          </cell>
        </row>
        <row r="92">
          <cell r="KV92">
            <v>0</v>
          </cell>
        </row>
        <row r="93">
          <cell r="KV93">
            <v>0</v>
          </cell>
        </row>
        <row r="94">
          <cell r="KV94">
            <v>0</v>
          </cell>
        </row>
        <row r="95">
          <cell r="KV95">
            <v>0</v>
          </cell>
        </row>
        <row r="96">
          <cell r="KV96">
            <v>0</v>
          </cell>
        </row>
        <row r="97">
          <cell r="KV97">
            <v>0</v>
          </cell>
        </row>
        <row r="98">
          <cell r="KV98">
            <v>0</v>
          </cell>
        </row>
        <row r="99">
          <cell r="KV99">
            <v>0</v>
          </cell>
        </row>
        <row r="100">
          <cell r="KV100">
            <v>0</v>
          </cell>
        </row>
        <row r="101">
          <cell r="KV101">
            <v>1</v>
          </cell>
        </row>
        <row r="102">
          <cell r="KV102">
            <v>0</v>
          </cell>
        </row>
        <row r="103">
          <cell r="KV103">
            <v>0</v>
          </cell>
        </row>
        <row r="104">
          <cell r="KV104">
            <v>0</v>
          </cell>
        </row>
        <row r="105">
          <cell r="KV105">
            <v>0</v>
          </cell>
        </row>
        <row r="106">
          <cell r="KV106">
            <v>0</v>
          </cell>
        </row>
        <row r="107">
          <cell r="KV107">
            <v>0</v>
          </cell>
        </row>
        <row r="108">
          <cell r="KV108">
            <v>0</v>
          </cell>
        </row>
        <row r="109">
          <cell r="KV109">
            <v>0</v>
          </cell>
        </row>
        <row r="110">
          <cell r="KV110">
            <v>0</v>
          </cell>
        </row>
        <row r="111">
          <cell r="KV111">
            <v>0</v>
          </cell>
        </row>
        <row r="112">
          <cell r="KV112">
            <v>0</v>
          </cell>
        </row>
        <row r="113">
          <cell r="KV113">
            <v>0</v>
          </cell>
        </row>
        <row r="114">
          <cell r="KV114">
            <v>0</v>
          </cell>
        </row>
        <row r="115">
          <cell r="KV115">
            <v>0</v>
          </cell>
        </row>
        <row r="116">
          <cell r="KV116">
            <v>0</v>
          </cell>
        </row>
        <row r="117">
          <cell r="KV117">
            <v>0</v>
          </cell>
        </row>
        <row r="118">
          <cell r="KV118">
            <v>0</v>
          </cell>
        </row>
        <row r="119">
          <cell r="KV119">
            <v>0</v>
          </cell>
        </row>
        <row r="120">
          <cell r="KV120">
            <v>1</v>
          </cell>
        </row>
        <row r="121">
          <cell r="KV121">
            <v>0</v>
          </cell>
        </row>
        <row r="122">
          <cell r="KV122">
            <v>0</v>
          </cell>
        </row>
        <row r="123">
          <cell r="KV123">
            <v>0</v>
          </cell>
        </row>
        <row r="124">
          <cell r="KV124">
            <v>1</v>
          </cell>
        </row>
        <row r="125">
          <cell r="KV125">
            <v>0</v>
          </cell>
        </row>
        <row r="126">
          <cell r="KV126">
            <v>0</v>
          </cell>
        </row>
        <row r="127">
          <cell r="KV127">
            <v>0</v>
          </cell>
        </row>
        <row r="128">
          <cell r="KV128">
            <v>0</v>
          </cell>
        </row>
        <row r="129">
          <cell r="KV129">
            <v>0</v>
          </cell>
        </row>
        <row r="130">
          <cell r="KV130">
            <v>0</v>
          </cell>
        </row>
        <row r="131">
          <cell r="KV131">
            <v>0</v>
          </cell>
        </row>
        <row r="132">
          <cell r="KV132">
            <v>0</v>
          </cell>
        </row>
        <row r="133">
          <cell r="KV133">
            <v>0</v>
          </cell>
        </row>
        <row r="134">
          <cell r="KV134">
            <v>0</v>
          </cell>
        </row>
        <row r="135">
          <cell r="KV135">
            <v>0</v>
          </cell>
        </row>
        <row r="136">
          <cell r="KV136">
            <v>0</v>
          </cell>
        </row>
        <row r="137">
          <cell r="KV137">
            <v>0</v>
          </cell>
        </row>
        <row r="138">
          <cell r="KV138">
            <v>0</v>
          </cell>
        </row>
        <row r="139">
          <cell r="KV139">
            <v>0</v>
          </cell>
        </row>
        <row r="140">
          <cell r="KV140">
            <v>0</v>
          </cell>
        </row>
        <row r="141">
          <cell r="KV141">
            <v>0</v>
          </cell>
        </row>
        <row r="142">
          <cell r="KV142">
            <v>0</v>
          </cell>
        </row>
        <row r="143">
          <cell r="KV143">
            <v>1</v>
          </cell>
        </row>
        <row r="144">
          <cell r="KV144">
            <v>0</v>
          </cell>
        </row>
        <row r="145">
          <cell r="KV145">
            <v>0</v>
          </cell>
        </row>
        <row r="146">
          <cell r="KV146">
            <v>0</v>
          </cell>
        </row>
        <row r="147">
          <cell r="KV147">
            <v>0</v>
          </cell>
        </row>
        <row r="148">
          <cell r="KV148">
            <v>0</v>
          </cell>
        </row>
        <row r="149">
          <cell r="KV149">
            <v>0</v>
          </cell>
        </row>
        <row r="150">
          <cell r="KV150">
            <v>0</v>
          </cell>
        </row>
        <row r="151">
          <cell r="KV151">
            <v>0</v>
          </cell>
        </row>
        <row r="152">
          <cell r="KV152">
            <v>0</v>
          </cell>
        </row>
        <row r="153">
          <cell r="KV153">
            <v>0</v>
          </cell>
        </row>
        <row r="154">
          <cell r="KV154">
            <v>0</v>
          </cell>
        </row>
        <row r="155">
          <cell r="KV155">
            <v>1</v>
          </cell>
        </row>
        <row r="156">
          <cell r="KV156">
            <v>0</v>
          </cell>
        </row>
        <row r="157">
          <cell r="KV157">
            <v>0</v>
          </cell>
        </row>
        <row r="158">
          <cell r="KV158">
            <v>0</v>
          </cell>
        </row>
        <row r="159">
          <cell r="KV159">
            <v>0</v>
          </cell>
        </row>
        <row r="160">
          <cell r="KV160">
            <v>0</v>
          </cell>
        </row>
        <row r="161">
          <cell r="KV161">
            <v>0</v>
          </cell>
        </row>
        <row r="162">
          <cell r="KV162">
            <v>0</v>
          </cell>
        </row>
        <row r="163">
          <cell r="KV163">
            <v>0</v>
          </cell>
        </row>
        <row r="164">
          <cell r="KV164">
            <v>0</v>
          </cell>
        </row>
        <row r="165">
          <cell r="KV165">
            <v>0</v>
          </cell>
        </row>
        <row r="166">
          <cell r="KV166">
            <v>0</v>
          </cell>
        </row>
        <row r="167">
          <cell r="KV167">
            <v>0</v>
          </cell>
        </row>
        <row r="168">
          <cell r="KV168">
            <v>0</v>
          </cell>
        </row>
        <row r="169">
          <cell r="KV169">
            <v>0</v>
          </cell>
        </row>
        <row r="170">
          <cell r="KV170">
            <v>0</v>
          </cell>
        </row>
        <row r="171">
          <cell r="KV171">
            <v>1</v>
          </cell>
        </row>
        <row r="172">
          <cell r="KV172">
            <v>0</v>
          </cell>
        </row>
        <row r="173">
          <cell r="KV173">
            <v>0</v>
          </cell>
        </row>
        <row r="174">
          <cell r="KV174">
            <v>0</v>
          </cell>
        </row>
        <row r="175">
          <cell r="KV175">
            <v>0</v>
          </cell>
        </row>
        <row r="176">
          <cell r="KV176">
            <v>0</v>
          </cell>
        </row>
        <row r="177">
          <cell r="KV177">
            <v>0</v>
          </cell>
        </row>
        <row r="178">
          <cell r="KV178">
            <v>0</v>
          </cell>
        </row>
        <row r="179">
          <cell r="KV179">
            <v>0</v>
          </cell>
        </row>
        <row r="180">
          <cell r="KV180">
            <v>0</v>
          </cell>
        </row>
        <row r="181">
          <cell r="KV181">
            <v>0</v>
          </cell>
        </row>
        <row r="182">
          <cell r="KV182">
            <v>0</v>
          </cell>
        </row>
        <row r="183">
          <cell r="KV183">
            <v>0</v>
          </cell>
        </row>
        <row r="184">
          <cell r="KV184">
            <v>0</v>
          </cell>
        </row>
        <row r="185">
          <cell r="KV185">
            <v>0</v>
          </cell>
        </row>
        <row r="186">
          <cell r="KV186">
            <v>0</v>
          </cell>
        </row>
        <row r="187">
          <cell r="KV187">
            <v>0</v>
          </cell>
        </row>
        <row r="188">
          <cell r="KV188">
            <v>0</v>
          </cell>
        </row>
        <row r="189">
          <cell r="KV189">
            <v>0</v>
          </cell>
        </row>
        <row r="190">
          <cell r="KV190">
            <v>0</v>
          </cell>
        </row>
        <row r="191">
          <cell r="KV191">
            <v>0</v>
          </cell>
        </row>
        <row r="192">
          <cell r="KV192">
            <v>0</v>
          </cell>
        </row>
        <row r="193">
          <cell r="KV193">
            <v>0</v>
          </cell>
        </row>
        <row r="194">
          <cell r="KV194">
            <v>0</v>
          </cell>
        </row>
        <row r="195">
          <cell r="KV195">
            <v>0</v>
          </cell>
        </row>
        <row r="196">
          <cell r="KV196">
            <v>0</v>
          </cell>
        </row>
        <row r="197">
          <cell r="KV197">
            <v>0</v>
          </cell>
        </row>
        <row r="198">
          <cell r="KV198">
            <v>1</v>
          </cell>
        </row>
        <row r="199">
          <cell r="KV199">
            <v>0</v>
          </cell>
        </row>
        <row r="200">
          <cell r="KV200">
            <v>0</v>
          </cell>
        </row>
        <row r="201">
          <cell r="KV201">
            <v>0</v>
          </cell>
        </row>
        <row r="202">
          <cell r="KV202">
            <v>0</v>
          </cell>
        </row>
        <row r="203">
          <cell r="KV203">
            <v>0</v>
          </cell>
        </row>
        <row r="204">
          <cell r="KV204">
            <v>0</v>
          </cell>
        </row>
        <row r="205">
          <cell r="KV205">
            <v>1</v>
          </cell>
        </row>
        <row r="206">
          <cell r="KV206">
            <v>0</v>
          </cell>
        </row>
        <row r="207">
          <cell r="KV207">
            <v>0</v>
          </cell>
        </row>
        <row r="208">
          <cell r="KV208">
            <v>0</v>
          </cell>
        </row>
        <row r="209">
          <cell r="KV209">
            <v>0</v>
          </cell>
        </row>
        <row r="210">
          <cell r="KV210">
            <v>0</v>
          </cell>
        </row>
        <row r="211">
          <cell r="KV211">
            <v>0</v>
          </cell>
        </row>
        <row r="212">
          <cell r="KV212">
            <v>0</v>
          </cell>
        </row>
        <row r="213">
          <cell r="KV213">
            <v>0</v>
          </cell>
        </row>
        <row r="214">
          <cell r="KV214">
            <v>0</v>
          </cell>
        </row>
        <row r="215">
          <cell r="KV215">
            <v>0</v>
          </cell>
        </row>
        <row r="216">
          <cell r="KV216">
            <v>0</v>
          </cell>
        </row>
        <row r="217">
          <cell r="KV217">
            <v>0</v>
          </cell>
        </row>
        <row r="218">
          <cell r="KV218">
            <v>0</v>
          </cell>
        </row>
        <row r="219">
          <cell r="KV219">
            <v>0</v>
          </cell>
        </row>
        <row r="220">
          <cell r="KV220">
            <v>0</v>
          </cell>
        </row>
        <row r="221">
          <cell r="KV221">
            <v>0</v>
          </cell>
        </row>
        <row r="222">
          <cell r="KV222">
            <v>0</v>
          </cell>
        </row>
        <row r="223">
          <cell r="KV223">
            <v>0</v>
          </cell>
        </row>
        <row r="224">
          <cell r="KV224">
            <v>0</v>
          </cell>
        </row>
        <row r="225">
          <cell r="KV225">
            <v>0</v>
          </cell>
        </row>
        <row r="226">
          <cell r="KV226">
            <v>0</v>
          </cell>
        </row>
        <row r="227">
          <cell r="KV227">
            <v>0</v>
          </cell>
        </row>
        <row r="228">
          <cell r="KV228">
            <v>0</v>
          </cell>
        </row>
        <row r="229">
          <cell r="KV229">
            <v>0</v>
          </cell>
        </row>
        <row r="230">
          <cell r="KV230">
            <v>1</v>
          </cell>
        </row>
        <row r="231">
          <cell r="KV231">
            <v>0</v>
          </cell>
        </row>
        <row r="232">
          <cell r="KV232">
            <v>0</v>
          </cell>
        </row>
        <row r="233">
          <cell r="KV233">
            <v>0</v>
          </cell>
        </row>
        <row r="234">
          <cell r="KV234">
            <v>0</v>
          </cell>
        </row>
        <row r="235">
          <cell r="KV235">
            <v>0</v>
          </cell>
        </row>
        <row r="236">
          <cell r="KV236">
            <v>0</v>
          </cell>
        </row>
        <row r="237">
          <cell r="KV237">
            <v>0</v>
          </cell>
        </row>
        <row r="238">
          <cell r="KV238">
            <v>0</v>
          </cell>
        </row>
        <row r="239">
          <cell r="KV239">
            <v>0</v>
          </cell>
        </row>
        <row r="240">
          <cell r="KV240">
            <v>0</v>
          </cell>
        </row>
        <row r="241">
          <cell r="KV241">
            <v>0</v>
          </cell>
        </row>
        <row r="242">
          <cell r="KV242">
            <v>0</v>
          </cell>
        </row>
        <row r="243">
          <cell r="KV243">
            <v>0</v>
          </cell>
        </row>
        <row r="244">
          <cell r="KV244">
            <v>0</v>
          </cell>
        </row>
        <row r="245">
          <cell r="KV245">
            <v>0</v>
          </cell>
        </row>
        <row r="246">
          <cell r="KV246">
            <v>0</v>
          </cell>
        </row>
        <row r="247">
          <cell r="KV247">
            <v>0</v>
          </cell>
        </row>
        <row r="248">
          <cell r="KV248">
            <v>0</v>
          </cell>
        </row>
        <row r="249">
          <cell r="KV249">
            <v>0</v>
          </cell>
        </row>
        <row r="250">
          <cell r="KV250">
            <v>0</v>
          </cell>
        </row>
        <row r="251">
          <cell r="KV251">
            <v>0</v>
          </cell>
        </row>
        <row r="252">
          <cell r="KV252">
            <v>0</v>
          </cell>
        </row>
        <row r="253">
          <cell r="KV253">
            <v>0</v>
          </cell>
        </row>
        <row r="254">
          <cell r="KV254">
            <v>0</v>
          </cell>
        </row>
        <row r="255">
          <cell r="KV255">
            <v>0</v>
          </cell>
        </row>
        <row r="256">
          <cell r="KV256">
            <v>0</v>
          </cell>
        </row>
        <row r="257">
          <cell r="KV257">
            <v>0</v>
          </cell>
        </row>
        <row r="258">
          <cell r="KV258">
            <v>0</v>
          </cell>
        </row>
        <row r="259">
          <cell r="KV259">
            <v>0</v>
          </cell>
        </row>
        <row r="260">
          <cell r="KV260">
            <v>0</v>
          </cell>
        </row>
        <row r="261">
          <cell r="KV261">
            <v>0</v>
          </cell>
        </row>
        <row r="262">
          <cell r="KV262">
            <v>0</v>
          </cell>
        </row>
        <row r="263">
          <cell r="KV263">
            <v>0</v>
          </cell>
        </row>
        <row r="264">
          <cell r="KV264">
            <v>1</v>
          </cell>
        </row>
        <row r="265">
          <cell r="KV265">
            <v>0</v>
          </cell>
        </row>
        <row r="266">
          <cell r="KV266">
            <v>0</v>
          </cell>
        </row>
        <row r="267">
          <cell r="KV267">
            <v>0</v>
          </cell>
        </row>
        <row r="268">
          <cell r="KV268">
            <v>0</v>
          </cell>
        </row>
        <row r="269">
          <cell r="KV269">
            <v>0</v>
          </cell>
        </row>
        <row r="270">
          <cell r="KV270">
            <v>1</v>
          </cell>
        </row>
        <row r="271">
          <cell r="KV271">
            <v>1</v>
          </cell>
        </row>
        <row r="272">
          <cell r="KV272">
            <v>0</v>
          </cell>
        </row>
        <row r="273">
          <cell r="KV273">
            <v>0</v>
          </cell>
        </row>
        <row r="274">
          <cell r="KV274">
            <v>0</v>
          </cell>
        </row>
        <row r="275">
          <cell r="KV275">
            <v>1</v>
          </cell>
        </row>
        <row r="276">
          <cell r="KV276">
            <v>0</v>
          </cell>
        </row>
        <row r="277">
          <cell r="KV277">
            <v>0</v>
          </cell>
        </row>
        <row r="278">
          <cell r="KV278">
            <v>0</v>
          </cell>
        </row>
        <row r="279">
          <cell r="KV279">
            <v>0</v>
          </cell>
        </row>
        <row r="280">
          <cell r="KV280">
            <v>0</v>
          </cell>
        </row>
        <row r="281">
          <cell r="KV281">
            <v>0</v>
          </cell>
        </row>
        <row r="282">
          <cell r="KV282">
            <v>0</v>
          </cell>
        </row>
        <row r="283">
          <cell r="KV283">
            <v>0</v>
          </cell>
        </row>
        <row r="284">
          <cell r="KV284">
            <v>0</v>
          </cell>
        </row>
        <row r="285">
          <cell r="KV285">
            <v>0</v>
          </cell>
        </row>
        <row r="286">
          <cell r="KV286">
            <v>0</v>
          </cell>
        </row>
        <row r="287">
          <cell r="KV287">
            <v>0</v>
          </cell>
        </row>
        <row r="288">
          <cell r="KV288">
            <v>0</v>
          </cell>
        </row>
        <row r="289">
          <cell r="KV289">
            <v>0</v>
          </cell>
        </row>
        <row r="290">
          <cell r="KV290">
            <v>0</v>
          </cell>
        </row>
        <row r="291">
          <cell r="KV291">
            <v>0</v>
          </cell>
        </row>
        <row r="292">
          <cell r="KV292">
            <v>1</v>
          </cell>
        </row>
        <row r="293">
          <cell r="KV293">
            <v>0</v>
          </cell>
        </row>
        <row r="294">
          <cell r="KV294">
            <v>0</v>
          </cell>
        </row>
        <row r="295">
          <cell r="KV295">
            <v>0</v>
          </cell>
        </row>
        <row r="296">
          <cell r="KV296">
            <v>0</v>
          </cell>
        </row>
        <row r="297">
          <cell r="KV297">
            <v>0</v>
          </cell>
        </row>
        <row r="298">
          <cell r="KV298">
            <v>0</v>
          </cell>
        </row>
        <row r="299">
          <cell r="KV299">
            <v>0</v>
          </cell>
        </row>
        <row r="300">
          <cell r="KV300">
            <v>0</v>
          </cell>
        </row>
        <row r="301">
          <cell r="KV301">
            <v>0</v>
          </cell>
        </row>
        <row r="302">
          <cell r="KV302">
            <v>0</v>
          </cell>
        </row>
        <row r="303">
          <cell r="KV303">
            <v>0</v>
          </cell>
        </row>
        <row r="304">
          <cell r="KV304">
            <v>0</v>
          </cell>
        </row>
        <row r="305">
          <cell r="KV305">
            <v>0</v>
          </cell>
        </row>
        <row r="306">
          <cell r="KV306">
            <v>0</v>
          </cell>
        </row>
        <row r="307">
          <cell r="KV307">
            <v>0</v>
          </cell>
        </row>
        <row r="308">
          <cell r="KV308">
            <v>0</v>
          </cell>
        </row>
        <row r="309">
          <cell r="KV309">
            <v>0</v>
          </cell>
        </row>
        <row r="310">
          <cell r="KV310">
            <v>0</v>
          </cell>
        </row>
        <row r="311">
          <cell r="KV311">
            <v>0</v>
          </cell>
        </row>
        <row r="312">
          <cell r="KV312">
            <v>0</v>
          </cell>
        </row>
        <row r="313">
          <cell r="KV313">
            <v>0</v>
          </cell>
        </row>
        <row r="314">
          <cell r="KV314">
            <v>0</v>
          </cell>
        </row>
        <row r="315">
          <cell r="KV315">
            <v>0</v>
          </cell>
        </row>
        <row r="316">
          <cell r="KV316">
            <v>1</v>
          </cell>
        </row>
        <row r="317">
          <cell r="KV317">
            <v>0</v>
          </cell>
        </row>
        <row r="318">
          <cell r="KV318">
            <v>0</v>
          </cell>
        </row>
        <row r="319">
          <cell r="KV319">
            <v>0</v>
          </cell>
        </row>
        <row r="320">
          <cell r="KV320">
            <v>0</v>
          </cell>
        </row>
        <row r="321">
          <cell r="KV321">
            <v>1</v>
          </cell>
        </row>
        <row r="322">
          <cell r="KV322">
            <v>0</v>
          </cell>
        </row>
        <row r="323">
          <cell r="KV323">
            <v>0</v>
          </cell>
        </row>
        <row r="324">
          <cell r="KV324">
            <v>0</v>
          </cell>
        </row>
        <row r="325">
          <cell r="KV325">
            <v>0</v>
          </cell>
        </row>
        <row r="326">
          <cell r="KV326">
            <v>0</v>
          </cell>
        </row>
        <row r="327">
          <cell r="KV327">
            <v>0</v>
          </cell>
        </row>
        <row r="328">
          <cell r="KV328">
            <v>0</v>
          </cell>
        </row>
        <row r="329">
          <cell r="KV329">
            <v>0</v>
          </cell>
        </row>
        <row r="330">
          <cell r="KV330">
            <v>0</v>
          </cell>
        </row>
        <row r="331">
          <cell r="KV331">
            <v>0</v>
          </cell>
        </row>
        <row r="332">
          <cell r="KV332">
            <v>0</v>
          </cell>
        </row>
        <row r="333">
          <cell r="KV333">
            <v>0</v>
          </cell>
        </row>
        <row r="334">
          <cell r="KV334">
            <v>0</v>
          </cell>
        </row>
        <row r="335">
          <cell r="KV335">
            <v>0</v>
          </cell>
        </row>
        <row r="336">
          <cell r="KV336">
            <v>0</v>
          </cell>
        </row>
        <row r="337">
          <cell r="KV337">
            <v>0</v>
          </cell>
        </row>
        <row r="338">
          <cell r="KV338">
            <v>0</v>
          </cell>
        </row>
        <row r="339">
          <cell r="KV339">
            <v>0</v>
          </cell>
        </row>
        <row r="340">
          <cell r="KV340">
            <v>0</v>
          </cell>
        </row>
        <row r="341">
          <cell r="KV341">
            <v>0</v>
          </cell>
        </row>
        <row r="342">
          <cell r="KV342">
            <v>0</v>
          </cell>
        </row>
        <row r="343">
          <cell r="KV343">
            <v>0</v>
          </cell>
        </row>
        <row r="344">
          <cell r="KV344">
            <v>0</v>
          </cell>
        </row>
        <row r="345">
          <cell r="KV345">
            <v>0</v>
          </cell>
        </row>
        <row r="346">
          <cell r="KV346">
            <v>0</v>
          </cell>
        </row>
        <row r="347">
          <cell r="KV347">
            <v>0</v>
          </cell>
        </row>
        <row r="348">
          <cell r="KV348">
            <v>0</v>
          </cell>
        </row>
        <row r="349">
          <cell r="KV349">
            <v>0</v>
          </cell>
        </row>
        <row r="350">
          <cell r="KV350">
            <v>0</v>
          </cell>
        </row>
        <row r="351">
          <cell r="KV351">
            <v>0</v>
          </cell>
        </row>
        <row r="352">
          <cell r="KV352">
            <v>0</v>
          </cell>
        </row>
        <row r="353">
          <cell r="KV353">
            <v>0</v>
          </cell>
        </row>
        <row r="354">
          <cell r="KV354">
            <v>1</v>
          </cell>
        </row>
        <row r="355">
          <cell r="KV355">
            <v>0</v>
          </cell>
        </row>
        <row r="356">
          <cell r="KV356">
            <v>0</v>
          </cell>
        </row>
        <row r="357">
          <cell r="KV357">
            <v>0</v>
          </cell>
        </row>
        <row r="358">
          <cell r="KV358">
            <v>0</v>
          </cell>
        </row>
        <row r="359">
          <cell r="KV359">
            <v>0</v>
          </cell>
        </row>
        <row r="360">
          <cell r="KV360">
            <v>0</v>
          </cell>
        </row>
        <row r="361">
          <cell r="KV361">
            <v>0</v>
          </cell>
        </row>
        <row r="362">
          <cell r="KV362">
            <v>0</v>
          </cell>
        </row>
        <row r="363">
          <cell r="KV363">
            <v>0</v>
          </cell>
        </row>
        <row r="364">
          <cell r="KV364">
            <v>0</v>
          </cell>
        </row>
        <row r="365">
          <cell r="KV365">
            <v>0</v>
          </cell>
        </row>
        <row r="366">
          <cell r="KV366">
            <v>1</v>
          </cell>
        </row>
        <row r="367">
          <cell r="KV367">
            <v>0</v>
          </cell>
        </row>
        <row r="368">
          <cell r="KV368">
            <v>0</v>
          </cell>
        </row>
        <row r="369">
          <cell r="KV369">
            <v>0</v>
          </cell>
        </row>
        <row r="370">
          <cell r="KV370">
            <v>0</v>
          </cell>
        </row>
        <row r="371">
          <cell r="KV371">
            <v>0</v>
          </cell>
        </row>
        <row r="372">
          <cell r="KV372">
            <v>0</v>
          </cell>
        </row>
        <row r="373">
          <cell r="KV373">
            <v>0</v>
          </cell>
        </row>
        <row r="374">
          <cell r="KV374">
            <v>0</v>
          </cell>
        </row>
        <row r="375">
          <cell r="KV375">
            <v>0</v>
          </cell>
        </row>
        <row r="376">
          <cell r="KV376">
            <v>0</v>
          </cell>
        </row>
        <row r="377">
          <cell r="KV377">
            <v>0</v>
          </cell>
        </row>
        <row r="378">
          <cell r="KV378">
            <v>0</v>
          </cell>
        </row>
        <row r="379">
          <cell r="KV379">
            <v>0</v>
          </cell>
        </row>
        <row r="380">
          <cell r="KV380">
            <v>0</v>
          </cell>
        </row>
        <row r="381">
          <cell r="KV381">
            <v>0</v>
          </cell>
        </row>
        <row r="382">
          <cell r="KV382">
            <v>0</v>
          </cell>
        </row>
        <row r="383">
          <cell r="KV383">
            <v>0</v>
          </cell>
        </row>
        <row r="384">
          <cell r="KV384">
            <v>0</v>
          </cell>
        </row>
        <row r="385">
          <cell r="KV385">
            <v>0</v>
          </cell>
        </row>
        <row r="386">
          <cell r="KV386">
            <v>0</v>
          </cell>
        </row>
        <row r="387">
          <cell r="KV387">
            <v>0</v>
          </cell>
        </row>
        <row r="388">
          <cell r="KV388">
            <v>0</v>
          </cell>
        </row>
        <row r="389">
          <cell r="KV389">
            <v>0</v>
          </cell>
        </row>
        <row r="390">
          <cell r="KV390">
            <v>0</v>
          </cell>
        </row>
        <row r="391">
          <cell r="KV391">
            <v>0</v>
          </cell>
        </row>
        <row r="392">
          <cell r="KV392">
            <v>0</v>
          </cell>
        </row>
        <row r="393">
          <cell r="KV393">
            <v>0</v>
          </cell>
        </row>
        <row r="394">
          <cell r="KV394">
            <v>0</v>
          </cell>
        </row>
        <row r="395">
          <cell r="KV395">
            <v>0</v>
          </cell>
        </row>
        <row r="396">
          <cell r="KV396">
            <v>0</v>
          </cell>
        </row>
        <row r="397">
          <cell r="KV397">
            <v>0</v>
          </cell>
        </row>
        <row r="398">
          <cell r="KV398">
            <v>0</v>
          </cell>
        </row>
        <row r="399">
          <cell r="KV399">
            <v>0</v>
          </cell>
        </row>
        <row r="400">
          <cell r="KV400">
            <v>0</v>
          </cell>
        </row>
        <row r="401">
          <cell r="KV401">
            <v>0</v>
          </cell>
        </row>
        <row r="402">
          <cell r="KV402">
            <v>0</v>
          </cell>
        </row>
        <row r="403">
          <cell r="KV403">
            <v>0</v>
          </cell>
        </row>
        <row r="404">
          <cell r="KV404">
            <v>0</v>
          </cell>
        </row>
        <row r="405">
          <cell r="KV405">
            <v>0</v>
          </cell>
        </row>
        <row r="406">
          <cell r="KV406">
            <v>0</v>
          </cell>
        </row>
        <row r="407">
          <cell r="KV407">
            <v>0</v>
          </cell>
        </row>
        <row r="408">
          <cell r="KV408">
            <v>0</v>
          </cell>
        </row>
        <row r="409">
          <cell r="KV409">
            <v>0</v>
          </cell>
        </row>
        <row r="410">
          <cell r="KV410">
            <v>0</v>
          </cell>
        </row>
        <row r="411">
          <cell r="KV411">
            <v>0</v>
          </cell>
        </row>
        <row r="412">
          <cell r="KV412">
            <v>0</v>
          </cell>
        </row>
        <row r="413">
          <cell r="KV413">
            <v>0</v>
          </cell>
        </row>
        <row r="414">
          <cell r="KV414">
            <v>0</v>
          </cell>
        </row>
        <row r="415">
          <cell r="KV415">
            <v>0</v>
          </cell>
        </row>
        <row r="416">
          <cell r="KV416">
            <v>0</v>
          </cell>
        </row>
        <row r="417">
          <cell r="KV417">
            <v>0</v>
          </cell>
        </row>
        <row r="418">
          <cell r="KV418">
            <v>0</v>
          </cell>
        </row>
        <row r="419">
          <cell r="KV419">
            <v>0</v>
          </cell>
        </row>
        <row r="420">
          <cell r="KV420">
            <v>0</v>
          </cell>
        </row>
        <row r="421">
          <cell r="KV421">
            <v>0</v>
          </cell>
        </row>
        <row r="422">
          <cell r="KV422">
            <v>0</v>
          </cell>
        </row>
        <row r="423">
          <cell r="KV423">
            <v>0</v>
          </cell>
        </row>
        <row r="424">
          <cell r="KV424">
            <v>0</v>
          </cell>
        </row>
        <row r="425">
          <cell r="KV425">
            <v>0</v>
          </cell>
        </row>
        <row r="426">
          <cell r="KV426">
            <v>0</v>
          </cell>
        </row>
        <row r="427">
          <cell r="KV427">
            <v>0</v>
          </cell>
        </row>
        <row r="428">
          <cell r="KV428">
            <v>0</v>
          </cell>
        </row>
        <row r="429">
          <cell r="KV429">
            <v>0</v>
          </cell>
        </row>
        <row r="430">
          <cell r="KV430">
            <v>0</v>
          </cell>
        </row>
        <row r="431">
          <cell r="KV431">
            <v>0</v>
          </cell>
        </row>
        <row r="432">
          <cell r="KV432">
            <v>1</v>
          </cell>
        </row>
        <row r="433">
          <cell r="KV433">
            <v>0</v>
          </cell>
        </row>
        <row r="434">
          <cell r="KV434">
            <v>0</v>
          </cell>
        </row>
        <row r="435">
          <cell r="KV435">
            <v>0</v>
          </cell>
        </row>
        <row r="436">
          <cell r="KV436">
            <v>0</v>
          </cell>
        </row>
        <row r="437">
          <cell r="KV437">
            <v>1</v>
          </cell>
        </row>
        <row r="438">
          <cell r="KV438">
            <v>0</v>
          </cell>
        </row>
        <row r="439">
          <cell r="KV439">
            <v>0</v>
          </cell>
        </row>
        <row r="440">
          <cell r="KV440">
            <v>0</v>
          </cell>
        </row>
        <row r="441">
          <cell r="KV441">
            <v>0</v>
          </cell>
        </row>
        <row r="442">
          <cell r="KV442">
            <v>0</v>
          </cell>
        </row>
        <row r="443">
          <cell r="KV443">
            <v>0</v>
          </cell>
        </row>
        <row r="444">
          <cell r="KV444">
            <v>0</v>
          </cell>
        </row>
        <row r="445">
          <cell r="KV445">
            <v>0</v>
          </cell>
        </row>
        <row r="446">
          <cell r="KV446">
            <v>0</v>
          </cell>
        </row>
        <row r="447">
          <cell r="KV447">
            <v>0</v>
          </cell>
        </row>
        <row r="448">
          <cell r="KV448">
            <v>0</v>
          </cell>
        </row>
        <row r="449">
          <cell r="KV449">
            <v>0</v>
          </cell>
        </row>
        <row r="450">
          <cell r="KV450">
            <v>0</v>
          </cell>
        </row>
        <row r="451">
          <cell r="KV451">
            <v>0</v>
          </cell>
        </row>
        <row r="452">
          <cell r="KV452">
            <v>0</v>
          </cell>
        </row>
        <row r="453">
          <cell r="KV453">
            <v>0</v>
          </cell>
        </row>
        <row r="454">
          <cell r="KV454">
            <v>0</v>
          </cell>
        </row>
        <row r="455">
          <cell r="KV455">
            <v>0</v>
          </cell>
        </row>
        <row r="456">
          <cell r="KV456">
            <v>0</v>
          </cell>
        </row>
        <row r="457">
          <cell r="KV457">
            <v>0</v>
          </cell>
        </row>
        <row r="458">
          <cell r="KV458">
            <v>0</v>
          </cell>
        </row>
        <row r="459">
          <cell r="KV459">
            <v>0</v>
          </cell>
        </row>
        <row r="460">
          <cell r="KV460">
            <v>0</v>
          </cell>
        </row>
        <row r="461">
          <cell r="KV461">
            <v>0</v>
          </cell>
        </row>
        <row r="462">
          <cell r="KV462">
            <v>0</v>
          </cell>
        </row>
        <row r="463">
          <cell r="KV463">
            <v>0</v>
          </cell>
        </row>
        <row r="464">
          <cell r="KV464">
            <v>0</v>
          </cell>
        </row>
        <row r="465">
          <cell r="KV465">
            <v>0</v>
          </cell>
        </row>
        <row r="466">
          <cell r="KV466">
            <v>0</v>
          </cell>
        </row>
        <row r="467">
          <cell r="KV467">
            <v>0</v>
          </cell>
        </row>
        <row r="468">
          <cell r="KV468">
            <v>0</v>
          </cell>
        </row>
        <row r="469">
          <cell r="KV469">
            <v>0</v>
          </cell>
        </row>
        <row r="470">
          <cell r="KV470">
            <v>0</v>
          </cell>
        </row>
        <row r="471">
          <cell r="KV471">
            <v>0</v>
          </cell>
        </row>
        <row r="472">
          <cell r="KV472">
            <v>0</v>
          </cell>
        </row>
        <row r="473">
          <cell r="KV473">
            <v>0</v>
          </cell>
        </row>
        <row r="474">
          <cell r="KV474">
            <v>0</v>
          </cell>
        </row>
        <row r="475">
          <cell r="KV475">
            <v>0</v>
          </cell>
        </row>
        <row r="476">
          <cell r="KV476">
            <v>0</v>
          </cell>
        </row>
        <row r="477">
          <cell r="KV477">
            <v>0</v>
          </cell>
        </row>
        <row r="478">
          <cell r="KV478">
            <v>0</v>
          </cell>
        </row>
        <row r="479">
          <cell r="KV479">
            <v>0</v>
          </cell>
        </row>
        <row r="480">
          <cell r="KV480">
            <v>0</v>
          </cell>
        </row>
        <row r="481">
          <cell r="KV481">
            <v>0</v>
          </cell>
        </row>
        <row r="482">
          <cell r="KV482">
            <v>0</v>
          </cell>
        </row>
        <row r="483">
          <cell r="KV483">
            <v>0</v>
          </cell>
        </row>
        <row r="484">
          <cell r="KV484">
            <v>0</v>
          </cell>
        </row>
        <row r="485">
          <cell r="KV485">
            <v>0</v>
          </cell>
        </row>
        <row r="486">
          <cell r="KV486">
            <v>0</v>
          </cell>
        </row>
        <row r="487">
          <cell r="KV487">
            <v>0</v>
          </cell>
        </row>
        <row r="488">
          <cell r="KV488">
            <v>0</v>
          </cell>
        </row>
        <row r="489">
          <cell r="KV489">
            <v>0</v>
          </cell>
        </row>
        <row r="490">
          <cell r="KV490">
            <v>0</v>
          </cell>
        </row>
        <row r="491">
          <cell r="KV491">
            <v>0</v>
          </cell>
        </row>
        <row r="492">
          <cell r="KV492">
            <v>0</v>
          </cell>
        </row>
        <row r="493">
          <cell r="KV493">
            <v>0</v>
          </cell>
        </row>
        <row r="494">
          <cell r="KV494">
            <v>0</v>
          </cell>
        </row>
        <row r="495">
          <cell r="KV495">
            <v>0</v>
          </cell>
        </row>
        <row r="496">
          <cell r="KV496">
            <v>0</v>
          </cell>
        </row>
        <row r="497">
          <cell r="KV497">
            <v>0</v>
          </cell>
        </row>
        <row r="498">
          <cell r="KV498">
            <v>0</v>
          </cell>
        </row>
        <row r="499">
          <cell r="KV499">
            <v>0</v>
          </cell>
        </row>
        <row r="500">
          <cell r="KV500">
            <v>0</v>
          </cell>
        </row>
        <row r="501">
          <cell r="KV501">
            <v>1</v>
          </cell>
        </row>
        <row r="502">
          <cell r="KV502">
            <v>0</v>
          </cell>
        </row>
        <row r="503">
          <cell r="KV503">
            <v>0</v>
          </cell>
        </row>
        <row r="504">
          <cell r="KV504">
            <v>1</v>
          </cell>
        </row>
        <row r="505">
          <cell r="KV505">
            <v>0</v>
          </cell>
        </row>
        <row r="506">
          <cell r="KV506">
            <v>0</v>
          </cell>
        </row>
        <row r="507">
          <cell r="KV507">
            <v>0</v>
          </cell>
        </row>
        <row r="508">
          <cell r="KV508">
            <v>0</v>
          </cell>
        </row>
        <row r="509">
          <cell r="KV509">
            <v>0</v>
          </cell>
        </row>
        <row r="510">
          <cell r="KV510">
            <v>0</v>
          </cell>
        </row>
        <row r="511">
          <cell r="KV511">
            <v>0</v>
          </cell>
        </row>
        <row r="512">
          <cell r="KV512">
            <v>0</v>
          </cell>
        </row>
        <row r="513">
          <cell r="KV513">
            <v>0</v>
          </cell>
        </row>
        <row r="514">
          <cell r="KV514">
            <v>0</v>
          </cell>
        </row>
        <row r="515">
          <cell r="KV515">
            <v>0</v>
          </cell>
        </row>
        <row r="516">
          <cell r="KV516">
            <v>0</v>
          </cell>
        </row>
        <row r="517">
          <cell r="KV517">
            <v>0</v>
          </cell>
        </row>
        <row r="518">
          <cell r="KV518">
            <v>0</v>
          </cell>
        </row>
        <row r="519">
          <cell r="KV519">
            <v>0</v>
          </cell>
        </row>
        <row r="520">
          <cell r="KV520">
            <v>0</v>
          </cell>
        </row>
        <row r="521">
          <cell r="KV521">
            <v>0</v>
          </cell>
        </row>
        <row r="522">
          <cell r="KV522">
            <v>0</v>
          </cell>
        </row>
        <row r="523">
          <cell r="KV523">
            <v>0</v>
          </cell>
        </row>
        <row r="524">
          <cell r="KV524">
            <v>0</v>
          </cell>
        </row>
        <row r="525">
          <cell r="KV525">
            <v>0</v>
          </cell>
        </row>
        <row r="526">
          <cell r="KV526">
            <v>1</v>
          </cell>
        </row>
        <row r="527">
          <cell r="KV527">
            <v>0</v>
          </cell>
        </row>
        <row r="528">
          <cell r="KV528">
            <v>0</v>
          </cell>
        </row>
        <row r="529">
          <cell r="KV529">
            <v>0</v>
          </cell>
        </row>
        <row r="530">
          <cell r="KV530">
            <v>0</v>
          </cell>
        </row>
        <row r="531">
          <cell r="KV531">
            <v>0</v>
          </cell>
        </row>
        <row r="532">
          <cell r="KV532">
            <v>0</v>
          </cell>
        </row>
        <row r="533">
          <cell r="KV533">
            <v>0</v>
          </cell>
        </row>
        <row r="534">
          <cell r="KV534">
            <v>0</v>
          </cell>
        </row>
        <row r="535">
          <cell r="KV535">
            <v>0</v>
          </cell>
        </row>
        <row r="536">
          <cell r="KV536">
            <v>0</v>
          </cell>
        </row>
        <row r="537">
          <cell r="KV537">
            <v>0</v>
          </cell>
        </row>
        <row r="538">
          <cell r="KV538">
            <v>0</v>
          </cell>
        </row>
        <row r="539">
          <cell r="KV539">
            <v>0</v>
          </cell>
        </row>
        <row r="540">
          <cell r="KV540">
            <v>0</v>
          </cell>
        </row>
        <row r="541">
          <cell r="KV541">
            <v>0</v>
          </cell>
        </row>
        <row r="542">
          <cell r="KV542">
            <v>0</v>
          </cell>
        </row>
        <row r="543">
          <cell r="KV543">
            <v>0</v>
          </cell>
        </row>
        <row r="544">
          <cell r="KV544">
            <v>0</v>
          </cell>
        </row>
        <row r="545">
          <cell r="KV545">
            <v>0</v>
          </cell>
        </row>
        <row r="546">
          <cell r="KV546">
            <v>0</v>
          </cell>
        </row>
        <row r="547">
          <cell r="KV547">
            <v>0</v>
          </cell>
        </row>
        <row r="548">
          <cell r="KV548">
            <v>0</v>
          </cell>
        </row>
        <row r="549">
          <cell r="KV549">
            <v>0</v>
          </cell>
        </row>
        <row r="550">
          <cell r="KV550">
            <v>0</v>
          </cell>
        </row>
        <row r="551">
          <cell r="KV551">
            <v>0</v>
          </cell>
        </row>
        <row r="552">
          <cell r="KV552">
            <v>0</v>
          </cell>
        </row>
        <row r="553">
          <cell r="KV553">
            <v>0</v>
          </cell>
        </row>
        <row r="554">
          <cell r="KV554">
            <v>0</v>
          </cell>
        </row>
        <row r="555">
          <cell r="KV555">
            <v>0</v>
          </cell>
        </row>
        <row r="556">
          <cell r="KV556">
            <v>0</v>
          </cell>
        </row>
        <row r="557">
          <cell r="KV557">
            <v>1</v>
          </cell>
        </row>
        <row r="558">
          <cell r="KV558">
            <v>0</v>
          </cell>
        </row>
        <row r="559">
          <cell r="KV559">
            <v>0</v>
          </cell>
        </row>
        <row r="560">
          <cell r="KV560">
            <v>0</v>
          </cell>
        </row>
        <row r="561">
          <cell r="KV561">
            <v>0</v>
          </cell>
        </row>
        <row r="562">
          <cell r="KV562">
            <v>0</v>
          </cell>
        </row>
        <row r="563">
          <cell r="KV563">
            <v>0</v>
          </cell>
        </row>
        <row r="564">
          <cell r="KV564">
            <v>0</v>
          </cell>
        </row>
        <row r="565">
          <cell r="KV565">
            <v>0</v>
          </cell>
        </row>
        <row r="566">
          <cell r="KV566">
            <v>0</v>
          </cell>
        </row>
        <row r="567">
          <cell r="KV567">
            <v>0</v>
          </cell>
        </row>
        <row r="568">
          <cell r="KV568">
            <v>0</v>
          </cell>
        </row>
        <row r="569">
          <cell r="KV569">
            <v>0</v>
          </cell>
        </row>
        <row r="570">
          <cell r="KV570">
            <v>0</v>
          </cell>
        </row>
        <row r="571">
          <cell r="KV571">
            <v>0</v>
          </cell>
        </row>
        <row r="572">
          <cell r="KV572">
            <v>0</v>
          </cell>
        </row>
        <row r="573">
          <cell r="KV573">
            <v>0</v>
          </cell>
        </row>
        <row r="574">
          <cell r="KV574">
            <v>0</v>
          </cell>
        </row>
        <row r="575">
          <cell r="KV575">
            <v>0</v>
          </cell>
        </row>
        <row r="576">
          <cell r="KV576">
            <v>0</v>
          </cell>
        </row>
        <row r="577">
          <cell r="KV577">
            <v>0</v>
          </cell>
        </row>
        <row r="578">
          <cell r="KV578">
            <v>0</v>
          </cell>
        </row>
        <row r="579">
          <cell r="KV579">
            <v>0</v>
          </cell>
        </row>
        <row r="580">
          <cell r="KV580">
            <v>0</v>
          </cell>
        </row>
        <row r="581">
          <cell r="KV581">
            <v>0</v>
          </cell>
        </row>
        <row r="582">
          <cell r="KV582">
            <v>0</v>
          </cell>
        </row>
        <row r="583">
          <cell r="KV583">
            <v>0</v>
          </cell>
        </row>
        <row r="584">
          <cell r="KV584">
            <v>0</v>
          </cell>
        </row>
        <row r="585">
          <cell r="KV585">
            <v>0</v>
          </cell>
        </row>
        <row r="586">
          <cell r="KV586">
            <v>0</v>
          </cell>
        </row>
        <row r="587">
          <cell r="KV587">
            <v>0</v>
          </cell>
        </row>
        <row r="588">
          <cell r="KV588">
            <v>0</v>
          </cell>
        </row>
        <row r="589">
          <cell r="KV589">
            <v>0</v>
          </cell>
        </row>
        <row r="590">
          <cell r="KV590">
            <v>0</v>
          </cell>
        </row>
        <row r="591">
          <cell r="KV591">
            <v>0</v>
          </cell>
        </row>
        <row r="592">
          <cell r="KV592">
            <v>0</v>
          </cell>
        </row>
        <row r="593">
          <cell r="KV593">
            <v>0</v>
          </cell>
        </row>
        <row r="594">
          <cell r="KV594">
            <v>0</v>
          </cell>
        </row>
        <row r="595">
          <cell r="KV595">
            <v>0</v>
          </cell>
        </row>
        <row r="596">
          <cell r="KV596">
            <v>0</v>
          </cell>
        </row>
        <row r="597">
          <cell r="KV597">
            <v>0</v>
          </cell>
        </row>
        <row r="598">
          <cell r="KV598">
            <v>0</v>
          </cell>
        </row>
        <row r="599">
          <cell r="KV599">
            <v>0</v>
          </cell>
        </row>
        <row r="600">
          <cell r="KV600">
            <v>0</v>
          </cell>
        </row>
        <row r="601">
          <cell r="KV601">
            <v>1</v>
          </cell>
        </row>
        <row r="602">
          <cell r="KV602">
            <v>1</v>
          </cell>
        </row>
        <row r="603">
          <cell r="KV603">
            <v>0</v>
          </cell>
        </row>
        <row r="604">
          <cell r="KV604">
            <v>0</v>
          </cell>
        </row>
        <row r="605">
          <cell r="KV605">
            <v>0</v>
          </cell>
        </row>
        <row r="606">
          <cell r="KV606">
            <v>0</v>
          </cell>
        </row>
        <row r="607">
          <cell r="KV607">
            <v>0</v>
          </cell>
        </row>
        <row r="608">
          <cell r="KV608">
            <v>0</v>
          </cell>
        </row>
        <row r="609">
          <cell r="KV609">
            <v>0</v>
          </cell>
        </row>
        <row r="610">
          <cell r="KV610">
            <v>0</v>
          </cell>
        </row>
        <row r="611">
          <cell r="KV611">
            <v>0</v>
          </cell>
        </row>
        <row r="612">
          <cell r="KV612">
            <v>0</v>
          </cell>
        </row>
        <row r="613">
          <cell r="KV613">
            <v>0</v>
          </cell>
        </row>
        <row r="614">
          <cell r="KV614">
            <v>1</v>
          </cell>
        </row>
        <row r="615">
          <cell r="KV615">
            <v>0</v>
          </cell>
        </row>
        <row r="616">
          <cell r="KV616">
            <v>0</v>
          </cell>
        </row>
        <row r="617">
          <cell r="KV617">
            <v>0</v>
          </cell>
        </row>
        <row r="618">
          <cell r="KV618">
            <v>0</v>
          </cell>
        </row>
        <row r="619">
          <cell r="KV619">
            <v>0</v>
          </cell>
        </row>
        <row r="620">
          <cell r="KV620">
            <v>0</v>
          </cell>
        </row>
        <row r="621">
          <cell r="KV621">
            <v>0</v>
          </cell>
        </row>
        <row r="622">
          <cell r="KV622">
            <v>0</v>
          </cell>
        </row>
        <row r="623">
          <cell r="KV623">
            <v>0</v>
          </cell>
        </row>
        <row r="624">
          <cell r="KV624">
            <v>0</v>
          </cell>
        </row>
        <row r="625">
          <cell r="KV625">
            <v>0</v>
          </cell>
        </row>
        <row r="626">
          <cell r="KV626">
            <v>0</v>
          </cell>
        </row>
        <row r="627">
          <cell r="KV627">
            <v>0</v>
          </cell>
        </row>
        <row r="628">
          <cell r="KV628">
            <v>0</v>
          </cell>
        </row>
        <row r="629">
          <cell r="KV629">
            <v>0</v>
          </cell>
        </row>
        <row r="630">
          <cell r="KV630">
            <v>0</v>
          </cell>
        </row>
        <row r="631">
          <cell r="KV631">
            <v>0</v>
          </cell>
        </row>
        <row r="632">
          <cell r="KV632">
            <v>0</v>
          </cell>
        </row>
        <row r="633">
          <cell r="KV633">
            <v>0</v>
          </cell>
        </row>
        <row r="634">
          <cell r="KV634">
            <v>0</v>
          </cell>
        </row>
        <row r="635">
          <cell r="KV635">
            <v>0</v>
          </cell>
        </row>
        <row r="636">
          <cell r="KV636">
            <v>0</v>
          </cell>
        </row>
        <row r="637">
          <cell r="KV637">
            <v>0</v>
          </cell>
        </row>
        <row r="638">
          <cell r="KV638">
            <v>0</v>
          </cell>
        </row>
        <row r="639">
          <cell r="KV639">
            <v>0</v>
          </cell>
        </row>
        <row r="640">
          <cell r="KV640">
            <v>0</v>
          </cell>
        </row>
        <row r="641">
          <cell r="KV641">
            <v>0</v>
          </cell>
        </row>
        <row r="642">
          <cell r="KV642">
            <v>0</v>
          </cell>
        </row>
        <row r="643">
          <cell r="KV643">
            <v>0</v>
          </cell>
        </row>
        <row r="644">
          <cell r="KV644">
            <v>0</v>
          </cell>
        </row>
        <row r="645">
          <cell r="KV645">
            <v>1</v>
          </cell>
        </row>
        <row r="646">
          <cell r="KV646">
            <v>1</v>
          </cell>
        </row>
        <row r="647">
          <cell r="KV647">
            <v>0</v>
          </cell>
        </row>
        <row r="648">
          <cell r="KV648">
            <v>0</v>
          </cell>
        </row>
        <row r="649">
          <cell r="KV649">
            <v>0</v>
          </cell>
        </row>
        <row r="650">
          <cell r="KV650">
            <v>0</v>
          </cell>
        </row>
        <row r="651">
          <cell r="KV651">
            <v>0</v>
          </cell>
        </row>
        <row r="652">
          <cell r="KV652">
            <v>0</v>
          </cell>
        </row>
        <row r="653">
          <cell r="KV653">
            <v>0</v>
          </cell>
        </row>
        <row r="654">
          <cell r="KV654">
            <v>0</v>
          </cell>
        </row>
        <row r="655">
          <cell r="KV655">
            <v>0</v>
          </cell>
        </row>
        <row r="656">
          <cell r="KV656">
            <v>0</v>
          </cell>
        </row>
        <row r="657">
          <cell r="KV657">
            <v>0</v>
          </cell>
        </row>
        <row r="658">
          <cell r="KV658">
            <v>0</v>
          </cell>
        </row>
        <row r="659">
          <cell r="KV659">
            <v>0</v>
          </cell>
        </row>
        <row r="660">
          <cell r="KV660">
            <v>0</v>
          </cell>
        </row>
        <row r="661">
          <cell r="KV661">
            <v>0</v>
          </cell>
        </row>
        <row r="662">
          <cell r="KV662">
            <v>0</v>
          </cell>
        </row>
        <row r="663">
          <cell r="KV663">
            <v>0</v>
          </cell>
        </row>
        <row r="664">
          <cell r="KV664">
            <v>0</v>
          </cell>
        </row>
        <row r="665">
          <cell r="KV665">
            <v>0</v>
          </cell>
        </row>
        <row r="666">
          <cell r="KV666">
            <v>0</v>
          </cell>
        </row>
        <row r="667">
          <cell r="KV667">
            <v>0</v>
          </cell>
        </row>
        <row r="668">
          <cell r="KV668">
            <v>0</v>
          </cell>
        </row>
        <row r="669">
          <cell r="KV669">
            <v>0</v>
          </cell>
        </row>
        <row r="670">
          <cell r="KV670">
            <v>0</v>
          </cell>
        </row>
        <row r="671">
          <cell r="KV671">
            <v>0</v>
          </cell>
        </row>
        <row r="672">
          <cell r="KV672">
            <v>0</v>
          </cell>
        </row>
        <row r="673">
          <cell r="KV673">
            <v>0</v>
          </cell>
        </row>
        <row r="674">
          <cell r="KV674">
            <v>0</v>
          </cell>
        </row>
        <row r="675">
          <cell r="KV675">
            <v>0</v>
          </cell>
        </row>
        <row r="676">
          <cell r="KV676">
            <v>0</v>
          </cell>
        </row>
        <row r="677">
          <cell r="KV677">
            <v>0</v>
          </cell>
        </row>
        <row r="678">
          <cell r="KV678">
            <v>0</v>
          </cell>
        </row>
        <row r="679">
          <cell r="KV679">
            <v>0</v>
          </cell>
        </row>
        <row r="680">
          <cell r="KV680">
            <v>0</v>
          </cell>
        </row>
        <row r="681">
          <cell r="KV681">
            <v>0</v>
          </cell>
        </row>
        <row r="682">
          <cell r="KV682">
            <v>0</v>
          </cell>
        </row>
        <row r="683">
          <cell r="KV683">
            <v>0</v>
          </cell>
        </row>
        <row r="684">
          <cell r="KV684">
            <v>0</v>
          </cell>
        </row>
        <row r="685">
          <cell r="KV685">
            <v>0</v>
          </cell>
        </row>
        <row r="686">
          <cell r="KV686">
            <v>0</v>
          </cell>
        </row>
        <row r="687">
          <cell r="KV687">
            <v>0</v>
          </cell>
        </row>
        <row r="688">
          <cell r="KV688">
            <v>0</v>
          </cell>
        </row>
        <row r="689">
          <cell r="KV689">
            <v>0</v>
          </cell>
        </row>
        <row r="690">
          <cell r="KV690">
            <v>0</v>
          </cell>
        </row>
        <row r="691">
          <cell r="KV691">
            <v>0</v>
          </cell>
        </row>
        <row r="692">
          <cell r="KV692">
            <v>0</v>
          </cell>
        </row>
        <row r="693">
          <cell r="KV693">
            <v>0</v>
          </cell>
        </row>
        <row r="694">
          <cell r="KV694">
            <v>0</v>
          </cell>
        </row>
        <row r="695">
          <cell r="KV695">
            <v>0</v>
          </cell>
        </row>
        <row r="696">
          <cell r="KV696">
            <v>1</v>
          </cell>
        </row>
        <row r="697">
          <cell r="KV697">
            <v>0</v>
          </cell>
        </row>
        <row r="698">
          <cell r="KV698">
            <v>0</v>
          </cell>
        </row>
        <row r="699">
          <cell r="KV699">
            <v>0</v>
          </cell>
        </row>
        <row r="700">
          <cell r="KV700">
            <v>0</v>
          </cell>
        </row>
        <row r="701">
          <cell r="KV701">
            <v>0</v>
          </cell>
        </row>
        <row r="702">
          <cell r="KV702">
            <v>0</v>
          </cell>
        </row>
        <row r="703">
          <cell r="KV703">
            <v>0</v>
          </cell>
        </row>
        <row r="704">
          <cell r="KV704">
            <v>0</v>
          </cell>
        </row>
        <row r="705">
          <cell r="KV705">
            <v>0</v>
          </cell>
        </row>
        <row r="706">
          <cell r="KV706">
            <v>0</v>
          </cell>
        </row>
        <row r="707">
          <cell r="KV707">
            <v>0</v>
          </cell>
        </row>
        <row r="708">
          <cell r="KV708">
            <v>0</v>
          </cell>
        </row>
        <row r="709">
          <cell r="KV709">
            <v>0</v>
          </cell>
        </row>
        <row r="710">
          <cell r="KV710">
            <v>0</v>
          </cell>
        </row>
        <row r="711">
          <cell r="KV711">
            <v>0</v>
          </cell>
        </row>
        <row r="712">
          <cell r="KV712">
            <v>0</v>
          </cell>
        </row>
        <row r="713">
          <cell r="KV713">
            <v>0</v>
          </cell>
        </row>
        <row r="714">
          <cell r="KV714">
            <v>0</v>
          </cell>
        </row>
        <row r="715">
          <cell r="KV715">
            <v>0</v>
          </cell>
        </row>
        <row r="716">
          <cell r="KV716">
            <v>0</v>
          </cell>
        </row>
        <row r="717">
          <cell r="KV717">
            <v>0</v>
          </cell>
        </row>
        <row r="718">
          <cell r="KV718">
            <v>0</v>
          </cell>
        </row>
        <row r="719">
          <cell r="KV719">
            <v>0</v>
          </cell>
        </row>
        <row r="720">
          <cell r="KV720">
            <v>0</v>
          </cell>
        </row>
        <row r="721">
          <cell r="KV721">
            <v>0</v>
          </cell>
        </row>
        <row r="722">
          <cell r="KV722">
            <v>0</v>
          </cell>
        </row>
        <row r="723">
          <cell r="KV723">
            <v>0</v>
          </cell>
        </row>
        <row r="724">
          <cell r="KV724">
            <v>0</v>
          </cell>
        </row>
        <row r="725">
          <cell r="KV725">
            <v>0</v>
          </cell>
        </row>
        <row r="726">
          <cell r="KV726">
            <v>0</v>
          </cell>
        </row>
        <row r="727">
          <cell r="KV727">
            <v>0</v>
          </cell>
        </row>
        <row r="728">
          <cell r="KV728">
            <v>0</v>
          </cell>
        </row>
        <row r="729">
          <cell r="KV729">
            <v>0</v>
          </cell>
        </row>
        <row r="730">
          <cell r="KV730">
            <v>0</v>
          </cell>
        </row>
        <row r="731">
          <cell r="KV731">
            <v>0</v>
          </cell>
        </row>
        <row r="732">
          <cell r="KV732">
            <v>0</v>
          </cell>
        </row>
        <row r="733">
          <cell r="KV733">
            <v>0</v>
          </cell>
        </row>
        <row r="734">
          <cell r="KV734">
            <v>0</v>
          </cell>
        </row>
        <row r="735">
          <cell r="KV735">
            <v>0</v>
          </cell>
        </row>
        <row r="736">
          <cell r="KV736">
            <v>0</v>
          </cell>
        </row>
        <row r="737">
          <cell r="KV737">
            <v>0</v>
          </cell>
        </row>
        <row r="738">
          <cell r="KV738">
            <v>0</v>
          </cell>
        </row>
        <row r="739">
          <cell r="KV739">
            <v>0</v>
          </cell>
        </row>
        <row r="740">
          <cell r="KV740">
            <v>0</v>
          </cell>
        </row>
        <row r="741">
          <cell r="KV741">
            <v>0</v>
          </cell>
        </row>
        <row r="742">
          <cell r="KV742">
            <v>0</v>
          </cell>
        </row>
        <row r="743">
          <cell r="KV743">
            <v>0</v>
          </cell>
        </row>
        <row r="744">
          <cell r="KV744">
            <v>0</v>
          </cell>
        </row>
        <row r="745">
          <cell r="KV745">
            <v>0</v>
          </cell>
        </row>
        <row r="746">
          <cell r="KV746">
            <v>0</v>
          </cell>
        </row>
        <row r="747">
          <cell r="KV747">
            <v>0</v>
          </cell>
        </row>
        <row r="748">
          <cell r="KV748">
            <v>0</v>
          </cell>
        </row>
        <row r="749">
          <cell r="KV749">
            <v>0</v>
          </cell>
        </row>
        <row r="750">
          <cell r="KV750">
            <v>0</v>
          </cell>
        </row>
        <row r="751">
          <cell r="KV751">
            <v>0</v>
          </cell>
        </row>
        <row r="752">
          <cell r="KV752">
            <v>0</v>
          </cell>
        </row>
        <row r="753">
          <cell r="KV753">
            <v>0</v>
          </cell>
        </row>
        <row r="754">
          <cell r="KV754">
            <v>0</v>
          </cell>
        </row>
        <row r="755">
          <cell r="KV755">
            <v>0</v>
          </cell>
        </row>
        <row r="756">
          <cell r="KV756">
            <v>0</v>
          </cell>
        </row>
        <row r="757">
          <cell r="KV757">
            <v>0</v>
          </cell>
        </row>
        <row r="758">
          <cell r="KV758">
            <v>0</v>
          </cell>
        </row>
        <row r="759">
          <cell r="KV759">
            <v>0</v>
          </cell>
        </row>
        <row r="760">
          <cell r="KV760">
            <v>0</v>
          </cell>
        </row>
        <row r="761">
          <cell r="KV761">
            <v>0</v>
          </cell>
        </row>
        <row r="762">
          <cell r="KV762">
            <v>0</v>
          </cell>
        </row>
        <row r="763">
          <cell r="KV763">
            <v>0</v>
          </cell>
        </row>
        <row r="764">
          <cell r="KV764">
            <v>0</v>
          </cell>
        </row>
        <row r="765">
          <cell r="KV765">
            <v>0</v>
          </cell>
        </row>
        <row r="766">
          <cell r="KV766">
            <v>0</v>
          </cell>
        </row>
        <row r="767">
          <cell r="KV767">
            <v>0</v>
          </cell>
        </row>
        <row r="768">
          <cell r="KV768">
            <v>0</v>
          </cell>
        </row>
        <row r="769">
          <cell r="KV769">
            <v>0</v>
          </cell>
        </row>
        <row r="770">
          <cell r="KV770">
            <v>0</v>
          </cell>
        </row>
        <row r="771">
          <cell r="KV771">
            <v>0</v>
          </cell>
        </row>
        <row r="772">
          <cell r="KV772">
            <v>0</v>
          </cell>
        </row>
        <row r="773">
          <cell r="KV773">
            <v>1</v>
          </cell>
        </row>
        <row r="774">
          <cell r="KV774">
            <v>0</v>
          </cell>
        </row>
        <row r="775">
          <cell r="KV775">
            <v>0</v>
          </cell>
        </row>
        <row r="776">
          <cell r="KV776">
            <v>0</v>
          </cell>
        </row>
        <row r="777">
          <cell r="KV777">
            <v>0</v>
          </cell>
        </row>
        <row r="778">
          <cell r="KV778">
            <v>0</v>
          </cell>
        </row>
        <row r="779">
          <cell r="KV779">
            <v>0</v>
          </cell>
        </row>
        <row r="780">
          <cell r="KV780">
            <v>0</v>
          </cell>
        </row>
        <row r="781">
          <cell r="KV781">
            <v>0</v>
          </cell>
        </row>
        <row r="782">
          <cell r="KV782">
            <v>0</v>
          </cell>
        </row>
        <row r="783">
          <cell r="KV783">
            <v>0</v>
          </cell>
        </row>
        <row r="784">
          <cell r="KV784">
            <v>1</v>
          </cell>
        </row>
        <row r="785">
          <cell r="KV785">
            <v>0</v>
          </cell>
        </row>
        <row r="786">
          <cell r="KV786">
            <v>0</v>
          </cell>
        </row>
        <row r="787">
          <cell r="KV787">
            <v>0</v>
          </cell>
        </row>
        <row r="788">
          <cell r="KV788">
            <v>0</v>
          </cell>
        </row>
        <row r="789">
          <cell r="KV789">
            <v>0</v>
          </cell>
        </row>
        <row r="790">
          <cell r="KV790">
            <v>0</v>
          </cell>
        </row>
        <row r="791">
          <cell r="KV791">
            <v>0</v>
          </cell>
        </row>
        <row r="792">
          <cell r="KV792">
            <v>0</v>
          </cell>
        </row>
        <row r="793">
          <cell r="KV793">
            <v>0</v>
          </cell>
        </row>
        <row r="794">
          <cell r="KV794">
            <v>0</v>
          </cell>
        </row>
        <row r="795">
          <cell r="KV795">
            <v>0</v>
          </cell>
        </row>
        <row r="796">
          <cell r="KV796">
            <v>0</v>
          </cell>
        </row>
        <row r="797">
          <cell r="KV797">
            <v>0</v>
          </cell>
        </row>
        <row r="798">
          <cell r="KV798">
            <v>0</v>
          </cell>
        </row>
        <row r="799">
          <cell r="KV799">
            <v>0</v>
          </cell>
        </row>
        <row r="800">
          <cell r="KV800">
            <v>0</v>
          </cell>
        </row>
        <row r="801">
          <cell r="KV801">
            <v>1</v>
          </cell>
        </row>
        <row r="802">
          <cell r="KV802">
            <v>0</v>
          </cell>
        </row>
        <row r="803">
          <cell r="KV803">
            <v>0</v>
          </cell>
        </row>
        <row r="804">
          <cell r="KV804">
            <v>0</v>
          </cell>
        </row>
        <row r="805">
          <cell r="KV805">
            <v>0</v>
          </cell>
        </row>
        <row r="806">
          <cell r="KV806">
            <v>0</v>
          </cell>
        </row>
        <row r="807">
          <cell r="KV807">
            <v>0</v>
          </cell>
        </row>
        <row r="808">
          <cell r="KV808">
            <v>0</v>
          </cell>
        </row>
        <row r="809">
          <cell r="KV809">
            <v>0</v>
          </cell>
        </row>
        <row r="810">
          <cell r="KV810">
            <v>0</v>
          </cell>
        </row>
        <row r="811">
          <cell r="KV811">
            <v>0</v>
          </cell>
        </row>
        <row r="812">
          <cell r="KV812">
            <v>0</v>
          </cell>
        </row>
        <row r="813">
          <cell r="KV813">
            <v>0</v>
          </cell>
        </row>
        <row r="814">
          <cell r="KV814">
            <v>0</v>
          </cell>
        </row>
        <row r="815">
          <cell r="KV815">
            <v>0</v>
          </cell>
        </row>
        <row r="816">
          <cell r="KV816">
            <v>0</v>
          </cell>
        </row>
        <row r="817">
          <cell r="KV817">
            <v>0</v>
          </cell>
        </row>
        <row r="818">
          <cell r="KV818">
            <v>0</v>
          </cell>
        </row>
        <row r="819">
          <cell r="KV819">
            <v>1</v>
          </cell>
        </row>
        <row r="820">
          <cell r="KV820">
            <v>0</v>
          </cell>
        </row>
        <row r="821">
          <cell r="KV821">
            <v>0</v>
          </cell>
        </row>
        <row r="822">
          <cell r="KV822">
            <v>0</v>
          </cell>
        </row>
        <row r="823">
          <cell r="KV823">
            <v>0</v>
          </cell>
        </row>
        <row r="824">
          <cell r="KV824">
            <v>1</v>
          </cell>
        </row>
        <row r="825">
          <cell r="KV825">
            <v>0</v>
          </cell>
        </row>
        <row r="826">
          <cell r="KV826">
            <v>0</v>
          </cell>
        </row>
        <row r="827">
          <cell r="KV827">
            <v>0</v>
          </cell>
        </row>
        <row r="828">
          <cell r="KV828">
            <v>0</v>
          </cell>
        </row>
        <row r="829">
          <cell r="KV829">
            <v>0</v>
          </cell>
        </row>
        <row r="830">
          <cell r="KV830">
            <v>0</v>
          </cell>
        </row>
        <row r="831">
          <cell r="KV831">
            <v>0</v>
          </cell>
        </row>
        <row r="832">
          <cell r="KV832">
            <v>0</v>
          </cell>
        </row>
        <row r="833">
          <cell r="KV833">
            <v>0</v>
          </cell>
        </row>
        <row r="834">
          <cell r="KV834">
            <v>0</v>
          </cell>
        </row>
        <row r="835">
          <cell r="KV835">
            <v>0</v>
          </cell>
        </row>
        <row r="836">
          <cell r="KV836">
            <v>0</v>
          </cell>
        </row>
        <row r="837">
          <cell r="KV837">
            <v>0</v>
          </cell>
        </row>
        <row r="838">
          <cell r="KV838">
            <v>0</v>
          </cell>
        </row>
        <row r="839">
          <cell r="KV839">
            <v>0</v>
          </cell>
        </row>
        <row r="840">
          <cell r="KV840">
            <v>0</v>
          </cell>
        </row>
        <row r="841">
          <cell r="KV841">
            <v>0</v>
          </cell>
        </row>
        <row r="842">
          <cell r="KV842">
            <v>0</v>
          </cell>
        </row>
        <row r="843">
          <cell r="KV843">
            <v>0</v>
          </cell>
        </row>
        <row r="844">
          <cell r="KV844">
            <v>0</v>
          </cell>
        </row>
        <row r="845">
          <cell r="KV845">
            <v>0</v>
          </cell>
        </row>
        <row r="846">
          <cell r="KV846">
            <v>0</v>
          </cell>
        </row>
        <row r="847">
          <cell r="KV847">
            <v>0</v>
          </cell>
        </row>
        <row r="848">
          <cell r="KV848">
            <v>0</v>
          </cell>
        </row>
        <row r="849">
          <cell r="KV849">
            <v>0</v>
          </cell>
        </row>
        <row r="850">
          <cell r="KV850">
            <v>0</v>
          </cell>
        </row>
        <row r="851">
          <cell r="KV851">
            <v>0</v>
          </cell>
        </row>
        <row r="852">
          <cell r="KV852">
            <v>0</v>
          </cell>
        </row>
        <row r="853">
          <cell r="KV853">
            <v>0</v>
          </cell>
        </row>
        <row r="854">
          <cell r="KV854">
            <v>0</v>
          </cell>
        </row>
        <row r="855">
          <cell r="KV855">
            <v>0</v>
          </cell>
        </row>
        <row r="856">
          <cell r="KV856">
            <v>0</v>
          </cell>
        </row>
        <row r="857">
          <cell r="KV857">
            <v>0</v>
          </cell>
        </row>
        <row r="858">
          <cell r="KV858">
            <v>1</v>
          </cell>
        </row>
        <row r="859">
          <cell r="KV859">
            <v>0</v>
          </cell>
        </row>
        <row r="860">
          <cell r="KV860">
            <v>0</v>
          </cell>
        </row>
        <row r="861">
          <cell r="KV861">
            <v>0</v>
          </cell>
        </row>
        <row r="862">
          <cell r="KV862">
            <v>0</v>
          </cell>
        </row>
        <row r="863">
          <cell r="KV863">
            <v>0</v>
          </cell>
        </row>
        <row r="864">
          <cell r="KV864">
            <v>0</v>
          </cell>
        </row>
        <row r="865">
          <cell r="KV865">
            <v>0</v>
          </cell>
        </row>
        <row r="866">
          <cell r="KV866">
            <v>0</v>
          </cell>
        </row>
        <row r="867">
          <cell r="KV867">
            <v>0</v>
          </cell>
        </row>
        <row r="868">
          <cell r="KV868">
            <v>0</v>
          </cell>
        </row>
        <row r="869">
          <cell r="KV869">
            <v>0</v>
          </cell>
        </row>
        <row r="870">
          <cell r="KV870">
            <v>0</v>
          </cell>
        </row>
        <row r="871">
          <cell r="KV871">
            <v>0</v>
          </cell>
        </row>
        <row r="872">
          <cell r="KV872">
            <v>0</v>
          </cell>
        </row>
        <row r="873">
          <cell r="KV873">
            <v>0</v>
          </cell>
        </row>
        <row r="874">
          <cell r="KV874">
            <v>0</v>
          </cell>
        </row>
        <row r="875">
          <cell r="KV875">
            <v>0</v>
          </cell>
        </row>
        <row r="876">
          <cell r="KV876">
            <v>0</v>
          </cell>
        </row>
        <row r="877">
          <cell r="KV877">
            <v>0</v>
          </cell>
        </row>
        <row r="878">
          <cell r="KV878">
            <v>0</v>
          </cell>
        </row>
        <row r="879">
          <cell r="KV879">
            <v>0</v>
          </cell>
        </row>
        <row r="880">
          <cell r="KV880">
            <v>0</v>
          </cell>
        </row>
        <row r="881">
          <cell r="KV881">
            <v>0</v>
          </cell>
        </row>
        <row r="882">
          <cell r="KV882">
            <v>0</v>
          </cell>
        </row>
        <row r="883">
          <cell r="KV883">
            <v>0</v>
          </cell>
        </row>
        <row r="884">
          <cell r="KV884">
            <v>0</v>
          </cell>
        </row>
        <row r="885">
          <cell r="KV885">
            <v>0</v>
          </cell>
        </row>
        <row r="886">
          <cell r="KV886">
            <v>0</v>
          </cell>
        </row>
        <row r="887">
          <cell r="KV887">
            <v>0</v>
          </cell>
        </row>
        <row r="888">
          <cell r="KV888">
            <v>0</v>
          </cell>
        </row>
        <row r="889">
          <cell r="KV889">
            <v>0</v>
          </cell>
        </row>
        <row r="890">
          <cell r="KV890">
            <v>0</v>
          </cell>
        </row>
        <row r="891">
          <cell r="KV891">
            <v>0</v>
          </cell>
        </row>
        <row r="892">
          <cell r="KV892">
            <v>0</v>
          </cell>
        </row>
        <row r="893">
          <cell r="KV893">
            <v>0</v>
          </cell>
        </row>
        <row r="894">
          <cell r="KV894">
            <v>0</v>
          </cell>
        </row>
        <row r="895">
          <cell r="KV895">
            <v>0</v>
          </cell>
        </row>
        <row r="896">
          <cell r="KV896">
            <v>0</v>
          </cell>
        </row>
        <row r="897">
          <cell r="KV897">
            <v>0</v>
          </cell>
        </row>
        <row r="898">
          <cell r="KV898">
            <v>0</v>
          </cell>
        </row>
        <row r="899">
          <cell r="KV899">
            <v>0</v>
          </cell>
        </row>
        <row r="900">
          <cell r="KV900">
            <v>0</v>
          </cell>
        </row>
        <row r="901">
          <cell r="KV901">
            <v>0</v>
          </cell>
        </row>
        <row r="902">
          <cell r="KV902">
            <v>0</v>
          </cell>
        </row>
        <row r="903">
          <cell r="KV903">
            <v>0</v>
          </cell>
        </row>
        <row r="904">
          <cell r="KV904">
            <v>0</v>
          </cell>
        </row>
        <row r="905">
          <cell r="KV905">
            <v>0</v>
          </cell>
        </row>
        <row r="906">
          <cell r="KV906">
            <v>0</v>
          </cell>
        </row>
        <row r="907">
          <cell r="KV907">
            <v>0</v>
          </cell>
        </row>
        <row r="908">
          <cell r="KV908">
            <v>0</v>
          </cell>
        </row>
        <row r="909">
          <cell r="KV909">
            <v>0</v>
          </cell>
        </row>
        <row r="910">
          <cell r="KV910">
            <v>0</v>
          </cell>
        </row>
        <row r="911">
          <cell r="KV911">
            <v>0</v>
          </cell>
        </row>
        <row r="912">
          <cell r="KV912">
            <v>0</v>
          </cell>
        </row>
        <row r="913">
          <cell r="KV913">
            <v>0</v>
          </cell>
        </row>
        <row r="914">
          <cell r="KV914">
            <v>0</v>
          </cell>
        </row>
        <row r="915">
          <cell r="KV915">
            <v>0</v>
          </cell>
        </row>
        <row r="916">
          <cell r="KV916">
            <v>0</v>
          </cell>
        </row>
        <row r="917">
          <cell r="KV917">
            <v>0</v>
          </cell>
        </row>
        <row r="918">
          <cell r="KV918">
            <v>0</v>
          </cell>
        </row>
        <row r="919">
          <cell r="KV919">
            <v>0</v>
          </cell>
        </row>
        <row r="920">
          <cell r="KV920">
            <v>0</v>
          </cell>
        </row>
        <row r="921">
          <cell r="KV921">
            <v>0</v>
          </cell>
        </row>
        <row r="922">
          <cell r="KV922">
            <v>0</v>
          </cell>
        </row>
        <row r="923">
          <cell r="KV923">
            <v>0</v>
          </cell>
        </row>
        <row r="924">
          <cell r="KV924">
            <v>0</v>
          </cell>
        </row>
        <row r="925">
          <cell r="KV925">
            <v>0</v>
          </cell>
        </row>
        <row r="926">
          <cell r="KV926">
            <v>0</v>
          </cell>
        </row>
        <row r="927">
          <cell r="KV927">
            <v>0</v>
          </cell>
        </row>
        <row r="928">
          <cell r="KV928">
            <v>0</v>
          </cell>
        </row>
        <row r="929">
          <cell r="KV929">
            <v>0</v>
          </cell>
        </row>
        <row r="930">
          <cell r="KV930">
            <v>0</v>
          </cell>
        </row>
        <row r="931">
          <cell r="KV931">
            <v>0</v>
          </cell>
        </row>
        <row r="932">
          <cell r="KV932">
            <v>0</v>
          </cell>
        </row>
        <row r="933">
          <cell r="KV933">
            <v>0</v>
          </cell>
        </row>
        <row r="934">
          <cell r="KV934">
            <v>0</v>
          </cell>
        </row>
        <row r="935">
          <cell r="KV935">
            <v>0</v>
          </cell>
        </row>
        <row r="936">
          <cell r="KV936">
            <v>0</v>
          </cell>
        </row>
        <row r="937">
          <cell r="KV937">
            <v>0</v>
          </cell>
        </row>
        <row r="938">
          <cell r="KV938">
            <v>0</v>
          </cell>
        </row>
        <row r="939">
          <cell r="KV939">
            <v>0</v>
          </cell>
        </row>
        <row r="940">
          <cell r="KV940">
            <v>0</v>
          </cell>
        </row>
        <row r="941">
          <cell r="KV941">
            <v>0</v>
          </cell>
        </row>
        <row r="942">
          <cell r="KV942">
            <v>0</v>
          </cell>
        </row>
        <row r="943">
          <cell r="KV943">
            <v>0</v>
          </cell>
        </row>
        <row r="944">
          <cell r="KV944">
            <v>0</v>
          </cell>
        </row>
        <row r="945">
          <cell r="KV945">
            <v>1</v>
          </cell>
        </row>
        <row r="946">
          <cell r="KV946">
            <v>0</v>
          </cell>
        </row>
        <row r="947">
          <cell r="KV947">
            <v>0</v>
          </cell>
        </row>
        <row r="948">
          <cell r="KV948">
            <v>0</v>
          </cell>
        </row>
        <row r="949">
          <cell r="KV949">
            <v>0</v>
          </cell>
        </row>
        <row r="950">
          <cell r="KV950">
            <v>0</v>
          </cell>
        </row>
        <row r="951">
          <cell r="KV951">
            <v>0</v>
          </cell>
        </row>
        <row r="952">
          <cell r="KV952">
            <v>0</v>
          </cell>
        </row>
        <row r="953">
          <cell r="KV953">
            <v>0</v>
          </cell>
        </row>
        <row r="954">
          <cell r="KV954">
            <v>0</v>
          </cell>
        </row>
        <row r="955">
          <cell r="KV955">
            <v>0</v>
          </cell>
        </row>
        <row r="956">
          <cell r="KV956">
            <v>0</v>
          </cell>
        </row>
        <row r="957">
          <cell r="KV957">
            <v>0</v>
          </cell>
        </row>
        <row r="958">
          <cell r="KV958">
            <v>0</v>
          </cell>
        </row>
        <row r="959">
          <cell r="KV959">
            <v>0</v>
          </cell>
        </row>
        <row r="960">
          <cell r="KV960">
            <v>0</v>
          </cell>
        </row>
        <row r="961">
          <cell r="KV961">
            <v>0</v>
          </cell>
        </row>
        <row r="962">
          <cell r="KV962">
            <v>0</v>
          </cell>
        </row>
        <row r="963">
          <cell r="KV963">
            <v>0</v>
          </cell>
        </row>
        <row r="964">
          <cell r="KV964">
            <v>0</v>
          </cell>
        </row>
        <row r="965">
          <cell r="KV965">
            <v>0</v>
          </cell>
        </row>
        <row r="966">
          <cell r="KV966">
            <v>0</v>
          </cell>
        </row>
        <row r="967">
          <cell r="KV967">
            <v>0</v>
          </cell>
        </row>
        <row r="968">
          <cell r="KV968">
            <v>0</v>
          </cell>
        </row>
        <row r="969">
          <cell r="KV969">
            <v>0</v>
          </cell>
        </row>
        <row r="970">
          <cell r="KV970">
            <v>0</v>
          </cell>
        </row>
        <row r="971">
          <cell r="KV971">
            <v>0</v>
          </cell>
        </row>
        <row r="972">
          <cell r="KV972">
            <v>0</v>
          </cell>
        </row>
        <row r="973">
          <cell r="KV973">
            <v>0</v>
          </cell>
        </row>
        <row r="974">
          <cell r="KV974">
            <v>0</v>
          </cell>
        </row>
        <row r="975">
          <cell r="KV975">
            <v>1</v>
          </cell>
        </row>
        <row r="976">
          <cell r="KV976">
            <v>0</v>
          </cell>
        </row>
        <row r="977">
          <cell r="KV977">
            <v>0</v>
          </cell>
        </row>
        <row r="978">
          <cell r="KV978">
            <v>0</v>
          </cell>
        </row>
        <row r="979">
          <cell r="KV979">
            <v>0</v>
          </cell>
        </row>
        <row r="980">
          <cell r="KV980">
            <v>0</v>
          </cell>
        </row>
        <row r="981">
          <cell r="KV981">
            <v>0</v>
          </cell>
        </row>
        <row r="982">
          <cell r="KV982">
            <v>0</v>
          </cell>
        </row>
        <row r="983">
          <cell r="KV983">
            <v>0</v>
          </cell>
        </row>
        <row r="984">
          <cell r="KV984">
            <v>0</v>
          </cell>
        </row>
        <row r="985">
          <cell r="KV985">
            <v>0</v>
          </cell>
        </row>
        <row r="986">
          <cell r="KV986">
            <v>0</v>
          </cell>
        </row>
        <row r="987">
          <cell r="KV987">
            <v>0</v>
          </cell>
        </row>
        <row r="988">
          <cell r="KV988">
            <v>0</v>
          </cell>
        </row>
        <row r="989">
          <cell r="KV989">
            <v>0</v>
          </cell>
        </row>
        <row r="990">
          <cell r="KV990">
            <v>0</v>
          </cell>
        </row>
        <row r="991">
          <cell r="KV991">
            <v>0</v>
          </cell>
        </row>
        <row r="992">
          <cell r="KV992">
            <v>0</v>
          </cell>
        </row>
        <row r="993">
          <cell r="KV993">
            <v>0</v>
          </cell>
        </row>
        <row r="994">
          <cell r="KV994">
            <v>0</v>
          </cell>
        </row>
        <row r="995">
          <cell r="KV995">
            <v>0</v>
          </cell>
        </row>
        <row r="996">
          <cell r="KV996">
            <v>0</v>
          </cell>
        </row>
        <row r="997">
          <cell r="KV997">
            <v>0</v>
          </cell>
        </row>
        <row r="998">
          <cell r="KV998">
            <v>0</v>
          </cell>
        </row>
        <row r="999">
          <cell r="KV999">
            <v>0</v>
          </cell>
        </row>
        <row r="1000">
          <cell r="KV1000">
            <v>0</v>
          </cell>
        </row>
        <row r="1001">
          <cell r="KV1001">
            <v>0</v>
          </cell>
        </row>
        <row r="1002">
          <cell r="KV1002">
            <v>0</v>
          </cell>
        </row>
        <row r="1003">
          <cell r="KV1003">
            <v>0</v>
          </cell>
        </row>
        <row r="1004">
          <cell r="KV1004">
            <v>0</v>
          </cell>
        </row>
        <row r="1005">
          <cell r="KV1005">
            <v>0</v>
          </cell>
        </row>
        <row r="1006">
          <cell r="KV1006">
            <v>0</v>
          </cell>
        </row>
        <row r="1007">
          <cell r="KV1007">
            <v>0</v>
          </cell>
        </row>
        <row r="1008">
          <cell r="KV1008">
            <v>0</v>
          </cell>
        </row>
        <row r="1009">
          <cell r="KV1009">
            <v>0</v>
          </cell>
        </row>
        <row r="1010">
          <cell r="KV1010">
            <v>0</v>
          </cell>
        </row>
        <row r="1011">
          <cell r="KV1011">
            <v>0</v>
          </cell>
        </row>
        <row r="1012">
          <cell r="KV1012">
            <v>0</v>
          </cell>
        </row>
        <row r="1013">
          <cell r="KV1013">
            <v>0</v>
          </cell>
        </row>
        <row r="1014">
          <cell r="KV1014">
            <v>0</v>
          </cell>
        </row>
        <row r="1015">
          <cell r="KV1015">
            <v>0</v>
          </cell>
        </row>
        <row r="1016">
          <cell r="KV1016">
            <v>0</v>
          </cell>
        </row>
        <row r="1017">
          <cell r="KV1017">
            <v>0</v>
          </cell>
        </row>
        <row r="1018">
          <cell r="KV1018">
            <v>0</v>
          </cell>
        </row>
        <row r="1019">
          <cell r="KV1019">
            <v>0</v>
          </cell>
        </row>
        <row r="1020">
          <cell r="KV1020">
            <v>0</v>
          </cell>
        </row>
        <row r="1021">
          <cell r="KV1021">
            <v>0</v>
          </cell>
        </row>
        <row r="1022">
          <cell r="KV1022">
            <v>0</v>
          </cell>
        </row>
        <row r="1023">
          <cell r="KV1023">
            <v>0</v>
          </cell>
        </row>
        <row r="1024">
          <cell r="KV1024">
            <v>0</v>
          </cell>
        </row>
        <row r="1025">
          <cell r="KV1025">
            <v>0</v>
          </cell>
        </row>
        <row r="1026">
          <cell r="KV1026">
            <v>0</v>
          </cell>
        </row>
        <row r="1027">
          <cell r="KV1027">
            <v>0</v>
          </cell>
        </row>
        <row r="1028">
          <cell r="KV1028">
            <v>0</v>
          </cell>
        </row>
        <row r="1029">
          <cell r="KV1029">
            <v>0</v>
          </cell>
        </row>
        <row r="1030">
          <cell r="KV1030">
            <v>0</v>
          </cell>
        </row>
        <row r="1031">
          <cell r="KV1031">
            <v>0</v>
          </cell>
        </row>
        <row r="1032">
          <cell r="KV1032">
            <v>0</v>
          </cell>
        </row>
        <row r="1033">
          <cell r="KV1033">
            <v>0</v>
          </cell>
        </row>
        <row r="1034">
          <cell r="KV1034">
            <v>0</v>
          </cell>
        </row>
        <row r="1035">
          <cell r="KV1035">
            <v>0</v>
          </cell>
        </row>
        <row r="1036">
          <cell r="KV1036">
            <v>0</v>
          </cell>
        </row>
        <row r="1037">
          <cell r="KV1037">
            <v>0</v>
          </cell>
        </row>
        <row r="1038">
          <cell r="KV1038">
            <v>0</v>
          </cell>
        </row>
        <row r="1039">
          <cell r="KV1039">
            <v>0</v>
          </cell>
        </row>
        <row r="1040">
          <cell r="KV1040">
            <v>0</v>
          </cell>
        </row>
        <row r="1041">
          <cell r="KV1041">
            <v>0</v>
          </cell>
        </row>
        <row r="1042">
          <cell r="KV1042">
            <v>0</v>
          </cell>
        </row>
        <row r="1043">
          <cell r="KV1043">
            <v>0</v>
          </cell>
        </row>
        <row r="1044">
          <cell r="KV1044">
            <v>0</v>
          </cell>
        </row>
        <row r="1045">
          <cell r="KV1045">
            <v>0</v>
          </cell>
        </row>
        <row r="1046">
          <cell r="KV1046">
            <v>0</v>
          </cell>
        </row>
        <row r="1047">
          <cell r="KV1047">
            <v>0</v>
          </cell>
        </row>
        <row r="1048">
          <cell r="KV1048">
            <v>1</v>
          </cell>
        </row>
        <row r="1049">
          <cell r="KV1049">
            <v>0</v>
          </cell>
        </row>
        <row r="1050">
          <cell r="KV1050">
            <v>0</v>
          </cell>
        </row>
        <row r="1051">
          <cell r="KV1051">
            <v>0</v>
          </cell>
        </row>
        <row r="1052">
          <cell r="KV1052">
            <v>0</v>
          </cell>
        </row>
        <row r="1053">
          <cell r="KV1053">
            <v>0</v>
          </cell>
        </row>
        <row r="1054">
          <cell r="KV1054">
            <v>0</v>
          </cell>
        </row>
        <row r="1055">
          <cell r="KV1055">
            <v>0</v>
          </cell>
        </row>
        <row r="1056">
          <cell r="KV1056">
            <v>0</v>
          </cell>
        </row>
        <row r="1057">
          <cell r="KV1057">
            <v>0</v>
          </cell>
        </row>
        <row r="1058">
          <cell r="KV1058">
            <v>0</v>
          </cell>
        </row>
        <row r="1059">
          <cell r="KV1059">
            <v>0</v>
          </cell>
        </row>
        <row r="1060">
          <cell r="KV1060">
            <v>0</v>
          </cell>
        </row>
        <row r="1061">
          <cell r="KV1061">
            <v>0</v>
          </cell>
        </row>
        <row r="1062">
          <cell r="KV1062">
            <v>0</v>
          </cell>
        </row>
        <row r="1063">
          <cell r="KV1063">
            <v>0</v>
          </cell>
        </row>
        <row r="1064">
          <cell r="KV1064">
            <v>0</v>
          </cell>
        </row>
        <row r="1065">
          <cell r="KV1065">
            <v>0</v>
          </cell>
        </row>
        <row r="1066">
          <cell r="KV1066">
            <v>0</v>
          </cell>
        </row>
        <row r="1067">
          <cell r="KV1067">
            <v>0</v>
          </cell>
        </row>
        <row r="1068">
          <cell r="KV1068">
            <v>0</v>
          </cell>
        </row>
        <row r="1069">
          <cell r="KV1069">
            <v>1</v>
          </cell>
        </row>
        <row r="1070">
          <cell r="KV1070">
            <v>0</v>
          </cell>
        </row>
        <row r="1071">
          <cell r="KV1071">
            <v>1</v>
          </cell>
        </row>
        <row r="1072">
          <cell r="KV1072">
            <v>0</v>
          </cell>
        </row>
        <row r="1073">
          <cell r="KV1073">
            <v>0</v>
          </cell>
        </row>
        <row r="1074">
          <cell r="KV1074">
            <v>0</v>
          </cell>
        </row>
        <row r="1075">
          <cell r="KV1075">
            <v>0</v>
          </cell>
        </row>
        <row r="1076">
          <cell r="KV1076">
            <v>0</v>
          </cell>
        </row>
        <row r="1077">
          <cell r="KV1077">
            <v>0</v>
          </cell>
        </row>
        <row r="1078">
          <cell r="KV1078">
            <v>0</v>
          </cell>
        </row>
        <row r="1079">
          <cell r="KV1079">
            <v>0</v>
          </cell>
        </row>
        <row r="1080">
          <cell r="KV1080">
            <v>0</v>
          </cell>
        </row>
        <row r="1081">
          <cell r="KV1081">
            <v>0</v>
          </cell>
        </row>
        <row r="1082">
          <cell r="KV1082">
            <v>1</v>
          </cell>
        </row>
        <row r="1083">
          <cell r="KV1083">
            <v>0</v>
          </cell>
        </row>
        <row r="1084">
          <cell r="KV1084">
            <v>0</v>
          </cell>
        </row>
        <row r="1085">
          <cell r="KV1085">
            <v>0</v>
          </cell>
        </row>
        <row r="1086">
          <cell r="KV1086">
            <v>0</v>
          </cell>
        </row>
        <row r="1087">
          <cell r="KV1087">
            <v>0</v>
          </cell>
        </row>
        <row r="1088">
          <cell r="KV1088">
            <v>0</v>
          </cell>
        </row>
        <row r="1089">
          <cell r="KV1089">
            <v>0</v>
          </cell>
        </row>
        <row r="1090">
          <cell r="KV1090">
            <v>0</v>
          </cell>
        </row>
        <row r="1091">
          <cell r="KV1091">
            <v>0</v>
          </cell>
        </row>
        <row r="1092">
          <cell r="KV1092">
            <v>0</v>
          </cell>
        </row>
        <row r="1093">
          <cell r="KV1093">
            <v>0</v>
          </cell>
        </row>
        <row r="1094">
          <cell r="KV1094">
            <v>0</v>
          </cell>
        </row>
        <row r="1095">
          <cell r="KV1095">
            <v>0</v>
          </cell>
        </row>
        <row r="1096">
          <cell r="KV1096">
            <v>0</v>
          </cell>
        </row>
        <row r="1097">
          <cell r="KV1097">
            <v>0</v>
          </cell>
        </row>
        <row r="1098">
          <cell r="KV1098">
            <v>0</v>
          </cell>
        </row>
        <row r="1099">
          <cell r="KV1099">
            <v>0</v>
          </cell>
        </row>
        <row r="1100">
          <cell r="KV1100">
            <v>0</v>
          </cell>
        </row>
        <row r="1101">
          <cell r="KV1101">
            <v>0</v>
          </cell>
        </row>
        <row r="1102">
          <cell r="KV1102">
            <v>0</v>
          </cell>
        </row>
        <row r="1103">
          <cell r="KV1103">
            <v>0</v>
          </cell>
        </row>
        <row r="1104">
          <cell r="KV1104">
            <v>0</v>
          </cell>
        </row>
        <row r="1105">
          <cell r="KV1105">
            <v>0</v>
          </cell>
        </row>
        <row r="1106">
          <cell r="KV1106">
            <v>0</v>
          </cell>
        </row>
        <row r="1107">
          <cell r="KV1107">
            <v>0</v>
          </cell>
        </row>
        <row r="1108">
          <cell r="KV1108">
            <v>0</v>
          </cell>
        </row>
        <row r="1109">
          <cell r="KV1109">
            <v>0</v>
          </cell>
        </row>
        <row r="1110">
          <cell r="KV1110">
            <v>0</v>
          </cell>
        </row>
        <row r="1111">
          <cell r="KV1111">
            <v>0</v>
          </cell>
        </row>
        <row r="1112">
          <cell r="KV1112">
            <v>0</v>
          </cell>
        </row>
        <row r="1113">
          <cell r="KV1113">
            <v>0</v>
          </cell>
        </row>
        <row r="1114">
          <cell r="KV1114">
            <v>0</v>
          </cell>
        </row>
        <row r="1115">
          <cell r="KV1115">
            <v>0</v>
          </cell>
        </row>
        <row r="1116">
          <cell r="KV1116">
            <v>0</v>
          </cell>
        </row>
        <row r="1117">
          <cell r="KV1117">
            <v>0</v>
          </cell>
        </row>
        <row r="1118">
          <cell r="KV1118">
            <v>0</v>
          </cell>
        </row>
        <row r="1119">
          <cell r="KV1119">
            <v>0</v>
          </cell>
        </row>
        <row r="1120">
          <cell r="KV1120">
            <v>0</v>
          </cell>
        </row>
        <row r="1121">
          <cell r="KV1121">
            <v>0</v>
          </cell>
        </row>
        <row r="1122">
          <cell r="KV1122">
            <v>0</v>
          </cell>
        </row>
        <row r="1123">
          <cell r="KV1123">
            <v>0</v>
          </cell>
        </row>
        <row r="1124">
          <cell r="KV1124">
            <v>0</v>
          </cell>
        </row>
        <row r="1125">
          <cell r="KV1125">
            <v>0</v>
          </cell>
        </row>
        <row r="1126">
          <cell r="KV1126">
            <v>0</v>
          </cell>
        </row>
        <row r="1127">
          <cell r="KV1127">
            <v>0</v>
          </cell>
        </row>
        <row r="1128">
          <cell r="KV1128">
            <v>0</v>
          </cell>
        </row>
        <row r="1129">
          <cell r="KV1129">
            <v>0</v>
          </cell>
        </row>
        <row r="1130">
          <cell r="KV1130">
            <v>0</v>
          </cell>
        </row>
        <row r="1131">
          <cell r="KV1131">
            <v>0</v>
          </cell>
        </row>
        <row r="1132">
          <cell r="KV1132">
            <v>0</v>
          </cell>
        </row>
        <row r="1133">
          <cell r="KV1133">
            <v>0</v>
          </cell>
        </row>
        <row r="1134">
          <cell r="KV1134">
            <v>0</v>
          </cell>
        </row>
        <row r="1135">
          <cell r="KV1135">
            <v>0</v>
          </cell>
        </row>
        <row r="1136">
          <cell r="KV1136">
            <v>0</v>
          </cell>
        </row>
        <row r="1137">
          <cell r="KV1137">
            <v>0</v>
          </cell>
        </row>
        <row r="1138">
          <cell r="KV1138">
            <v>0</v>
          </cell>
        </row>
        <row r="1139">
          <cell r="KV1139">
            <v>0</v>
          </cell>
        </row>
        <row r="1140">
          <cell r="KV1140">
            <v>0</v>
          </cell>
        </row>
        <row r="1141">
          <cell r="KV1141">
            <v>0</v>
          </cell>
        </row>
        <row r="1142">
          <cell r="KV1142">
            <v>0</v>
          </cell>
        </row>
        <row r="1143">
          <cell r="KV1143">
            <v>0</v>
          </cell>
        </row>
        <row r="1144">
          <cell r="KV1144">
            <v>1</v>
          </cell>
        </row>
        <row r="1145">
          <cell r="KV1145">
            <v>0</v>
          </cell>
        </row>
        <row r="1146">
          <cell r="KV1146">
            <v>0</v>
          </cell>
        </row>
        <row r="1147">
          <cell r="KV1147">
            <v>0</v>
          </cell>
        </row>
        <row r="1148">
          <cell r="KV1148">
            <v>0</v>
          </cell>
        </row>
        <row r="1149">
          <cell r="KV1149">
            <v>0</v>
          </cell>
        </row>
        <row r="1150">
          <cell r="KV1150">
            <v>0</v>
          </cell>
        </row>
        <row r="1151">
          <cell r="KV1151">
            <v>0</v>
          </cell>
        </row>
        <row r="1152">
          <cell r="KV1152">
            <v>0</v>
          </cell>
        </row>
        <row r="1153">
          <cell r="KV1153">
            <v>0</v>
          </cell>
        </row>
        <row r="1154">
          <cell r="KV1154">
            <v>0</v>
          </cell>
        </row>
        <row r="1155">
          <cell r="KV1155">
            <v>0</v>
          </cell>
        </row>
        <row r="1156">
          <cell r="KV1156">
            <v>0</v>
          </cell>
        </row>
        <row r="1157">
          <cell r="KV1157">
            <v>0</v>
          </cell>
        </row>
        <row r="1158">
          <cell r="KV1158">
            <v>0</v>
          </cell>
        </row>
        <row r="1159">
          <cell r="KV1159">
            <v>0</v>
          </cell>
        </row>
        <row r="1160">
          <cell r="KV1160">
            <v>0</v>
          </cell>
        </row>
        <row r="1161">
          <cell r="KV1161">
            <v>0</v>
          </cell>
        </row>
        <row r="1162">
          <cell r="KV1162">
            <v>0</v>
          </cell>
        </row>
        <row r="1163">
          <cell r="KV1163">
            <v>0</v>
          </cell>
        </row>
        <row r="1164">
          <cell r="KV1164">
            <v>0</v>
          </cell>
        </row>
        <row r="1165">
          <cell r="KV1165">
            <v>0</v>
          </cell>
        </row>
        <row r="1166">
          <cell r="KV1166">
            <v>0</v>
          </cell>
        </row>
        <row r="1167">
          <cell r="KV1167">
            <v>0</v>
          </cell>
        </row>
        <row r="1168">
          <cell r="KV1168">
            <v>0</v>
          </cell>
        </row>
        <row r="1169">
          <cell r="KV1169">
            <v>0</v>
          </cell>
        </row>
        <row r="1170">
          <cell r="KV1170">
            <v>0</v>
          </cell>
        </row>
        <row r="1171">
          <cell r="KV1171">
            <v>0</v>
          </cell>
        </row>
        <row r="1172">
          <cell r="KV1172">
            <v>0</v>
          </cell>
        </row>
        <row r="1173">
          <cell r="KV1173">
            <v>0</v>
          </cell>
        </row>
        <row r="1174">
          <cell r="KV1174">
            <v>0</v>
          </cell>
        </row>
        <row r="1175">
          <cell r="KV1175">
            <v>0</v>
          </cell>
        </row>
        <row r="1176">
          <cell r="KV1176">
            <v>0</v>
          </cell>
        </row>
        <row r="1177">
          <cell r="KV1177">
            <v>0</v>
          </cell>
        </row>
        <row r="1178">
          <cell r="KV1178">
            <v>0</v>
          </cell>
        </row>
        <row r="1179">
          <cell r="KV1179">
            <v>0</v>
          </cell>
        </row>
        <row r="1180">
          <cell r="KV1180">
            <v>0</v>
          </cell>
        </row>
        <row r="1181">
          <cell r="KV1181">
            <v>0</v>
          </cell>
        </row>
        <row r="1182">
          <cell r="KV1182">
            <v>0</v>
          </cell>
        </row>
        <row r="1183">
          <cell r="KV1183">
            <v>0</v>
          </cell>
        </row>
        <row r="1184">
          <cell r="KV1184">
            <v>0</v>
          </cell>
        </row>
        <row r="1185">
          <cell r="KV1185">
            <v>0</v>
          </cell>
        </row>
        <row r="1186">
          <cell r="KV1186">
            <v>0</v>
          </cell>
        </row>
        <row r="1187">
          <cell r="KV1187">
            <v>1</v>
          </cell>
        </row>
        <row r="1188">
          <cell r="KV1188">
            <v>0</v>
          </cell>
        </row>
        <row r="1189">
          <cell r="KV1189">
            <v>0</v>
          </cell>
        </row>
        <row r="1190">
          <cell r="KV1190">
            <v>0</v>
          </cell>
        </row>
        <row r="1191">
          <cell r="KV1191">
            <v>0</v>
          </cell>
        </row>
        <row r="1192">
          <cell r="KV1192">
            <v>1</v>
          </cell>
        </row>
        <row r="1193">
          <cell r="KV1193">
            <v>0</v>
          </cell>
        </row>
        <row r="1194">
          <cell r="KV1194">
            <v>0</v>
          </cell>
        </row>
        <row r="1195">
          <cell r="KV1195">
            <v>0</v>
          </cell>
        </row>
        <row r="1196">
          <cell r="KV1196">
            <v>0</v>
          </cell>
        </row>
        <row r="1197">
          <cell r="KV1197">
            <v>0</v>
          </cell>
        </row>
        <row r="1198">
          <cell r="KV1198">
            <v>0</v>
          </cell>
        </row>
        <row r="1199">
          <cell r="KV1199">
            <v>0</v>
          </cell>
        </row>
        <row r="1200">
          <cell r="KV1200">
            <v>0</v>
          </cell>
        </row>
        <row r="1201">
          <cell r="KV1201">
            <v>0</v>
          </cell>
        </row>
        <row r="1202">
          <cell r="KV1202">
            <v>0</v>
          </cell>
        </row>
        <row r="1203">
          <cell r="KV1203">
            <v>0</v>
          </cell>
        </row>
        <row r="1204">
          <cell r="KV1204">
            <v>0</v>
          </cell>
        </row>
        <row r="1205">
          <cell r="KV1205">
            <v>0</v>
          </cell>
        </row>
        <row r="1206">
          <cell r="KV1206">
            <v>0</v>
          </cell>
        </row>
        <row r="1207">
          <cell r="KV1207">
            <v>0</v>
          </cell>
        </row>
        <row r="1208">
          <cell r="KV1208">
            <v>0</v>
          </cell>
        </row>
        <row r="1209">
          <cell r="KV1209">
            <v>0</v>
          </cell>
        </row>
        <row r="1210">
          <cell r="KV1210">
            <v>0</v>
          </cell>
        </row>
        <row r="1211">
          <cell r="KV1211">
            <v>0</v>
          </cell>
        </row>
        <row r="1212">
          <cell r="KV1212">
            <v>0</v>
          </cell>
        </row>
        <row r="1213">
          <cell r="KV1213">
            <v>0</v>
          </cell>
        </row>
        <row r="1214">
          <cell r="KV1214">
            <v>0</v>
          </cell>
        </row>
        <row r="1215">
          <cell r="KV1215">
            <v>0</v>
          </cell>
        </row>
        <row r="1216">
          <cell r="KV1216">
            <v>0</v>
          </cell>
        </row>
        <row r="1217">
          <cell r="KV1217">
            <v>0</v>
          </cell>
        </row>
        <row r="1218">
          <cell r="KV1218">
            <v>0</v>
          </cell>
        </row>
        <row r="1219">
          <cell r="KV1219">
            <v>0</v>
          </cell>
        </row>
        <row r="1220">
          <cell r="KV1220">
            <v>0</v>
          </cell>
        </row>
        <row r="1221">
          <cell r="KV1221">
            <v>0</v>
          </cell>
        </row>
        <row r="1222">
          <cell r="KV1222">
            <v>0</v>
          </cell>
        </row>
        <row r="1223">
          <cell r="KV1223">
            <v>0</v>
          </cell>
        </row>
        <row r="1224">
          <cell r="KV1224">
            <v>0</v>
          </cell>
        </row>
        <row r="1225">
          <cell r="KV1225">
            <v>0</v>
          </cell>
        </row>
        <row r="1226">
          <cell r="KV1226">
            <v>0</v>
          </cell>
        </row>
        <row r="1227">
          <cell r="KV1227">
            <v>0</v>
          </cell>
        </row>
        <row r="1228">
          <cell r="KV1228">
            <v>0</v>
          </cell>
        </row>
        <row r="1229">
          <cell r="KV1229">
            <v>0</v>
          </cell>
        </row>
        <row r="1230">
          <cell r="KV1230">
            <v>0</v>
          </cell>
        </row>
        <row r="1231">
          <cell r="KV1231">
            <v>0</v>
          </cell>
        </row>
        <row r="1232">
          <cell r="KV1232">
            <v>0</v>
          </cell>
        </row>
        <row r="1233">
          <cell r="KV1233">
            <v>0</v>
          </cell>
        </row>
        <row r="1234">
          <cell r="KV1234">
            <v>0</v>
          </cell>
        </row>
        <row r="1235">
          <cell r="KV1235">
            <v>0</v>
          </cell>
        </row>
        <row r="1236">
          <cell r="KV1236">
            <v>0</v>
          </cell>
        </row>
        <row r="1237">
          <cell r="KV1237">
            <v>0</v>
          </cell>
        </row>
        <row r="1238">
          <cell r="KV1238">
            <v>0</v>
          </cell>
        </row>
        <row r="1239">
          <cell r="KV1239">
            <v>0</v>
          </cell>
        </row>
        <row r="1240">
          <cell r="KV1240">
            <v>0</v>
          </cell>
        </row>
        <row r="1241">
          <cell r="KV1241">
            <v>0</v>
          </cell>
        </row>
        <row r="1242">
          <cell r="KV1242">
            <v>1</v>
          </cell>
        </row>
        <row r="1243">
          <cell r="KV1243">
            <v>0</v>
          </cell>
        </row>
        <row r="1244">
          <cell r="KV1244">
            <v>0</v>
          </cell>
        </row>
        <row r="1245">
          <cell r="KV1245">
            <v>0</v>
          </cell>
        </row>
        <row r="1246">
          <cell r="KV1246">
            <v>0</v>
          </cell>
        </row>
        <row r="1247">
          <cell r="KV1247">
            <v>0</v>
          </cell>
        </row>
        <row r="1248">
          <cell r="KV1248">
            <v>0</v>
          </cell>
        </row>
        <row r="1249">
          <cell r="KV1249">
            <v>0</v>
          </cell>
        </row>
        <row r="1250">
          <cell r="KV1250">
            <v>0</v>
          </cell>
        </row>
        <row r="1251">
          <cell r="KV1251">
            <v>0</v>
          </cell>
        </row>
        <row r="1252">
          <cell r="KV1252">
            <v>0</v>
          </cell>
        </row>
        <row r="1253">
          <cell r="KV1253">
            <v>0</v>
          </cell>
        </row>
        <row r="1254">
          <cell r="KV1254">
            <v>0</v>
          </cell>
        </row>
        <row r="1255">
          <cell r="KV1255">
            <v>0</v>
          </cell>
        </row>
        <row r="1256">
          <cell r="KV1256">
            <v>0</v>
          </cell>
        </row>
        <row r="1257">
          <cell r="KV1257">
            <v>0</v>
          </cell>
        </row>
        <row r="1258">
          <cell r="KV1258">
            <v>0</v>
          </cell>
        </row>
        <row r="1259">
          <cell r="KV1259">
            <v>0</v>
          </cell>
        </row>
        <row r="1260">
          <cell r="KV1260">
            <v>0</v>
          </cell>
        </row>
        <row r="1261">
          <cell r="KV1261">
            <v>0</v>
          </cell>
        </row>
        <row r="1262">
          <cell r="KV1262">
            <v>0</v>
          </cell>
        </row>
        <row r="1263">
          <cell r="KV1263">
            <v>0</v>
          </cell>
        </row>
        <row r="1264">
          <cell r="KV1264">
            <v>0</v>
          </cell>
        </row>
        <row r="1265">
          <cell r="KV1265">
            <v>0</v>
          </cell>
        </row>
        <row r="1266">
          <cell r="KV1266">
            <v>0</v>
          </cell>
        </row>
        <row r="1267">
          <cell r="KV1267">
            <v>0</v>
          </cell>
        </row>
        <row r="1268">
          <cell r="KV1268">
            <v>0</v>
          </cell>
        </row>
        <row r="1269">
          <cell r="KV1269">
            <v>0</v>
          </cell>
        </row>
        <row r="1270">
          <cell r="KV1270">
            <v>0</v>
          </cell>
        </row>
        <row r="1271">
          <cell r="KV1271">
            <v>0</v>
          </cell>
        </row>
        <row r="1272">
          <cell r="KV1272">
            <v>0</v>
          </cell>
        </row>
        <row r="1273">
          <cell r="KV1273">
            <v>0</v>
          </cell>
        </row>
        <row r="1274">
          <cell r="KV1274">
            <v>0</v>
          </cell>
        </row>
        <row r="1275">
          <cell r="KV1275">
            <v>0</v>
          </cell>
        </row>
        <row r="1276">
          <cell r="KV1276">
            <v>0</v>
          </cell>
        </row>
        <row r="1277">
          <cell r="KV1277">
            <v>0</v>
          </cell>
        </row>
        <row r="1278">
          <cell r="KV1278">
            <v>0</v>
          </cell>
        </row>
        <row r="1279">
          <cell r="KV1279">
            <v>1</v>
          </cell>
        </row>
        <row r="1280">
          <cell r="KV1280">
            <v>0</v>
          </cell>
        </row>
        <row r="1281">
          <cell r="KV1281">
            <v>0</v>
          </cell>
        </row>
        <row r="1282">
          <cell r="KV1282">
            <v>0</v>
          </cell>
        </row>
        <row r="1283">
          <cell r="KV1283">
            <v>0</v>
          </cell>
        </row>
        <row r="1284">
          <cell r="KV1284">
            <v>0</v>
          </cell>
        </row>
        <row r="1285">
          <cell r="KV1285">
            <v>0</v>
          </cell>
        </row>
        <row r="1286">
          <cell r="KV1286">
            <v>0</v>
          </cell>
        </row>
        <row r="1287">
          <cell r="KV1287">
            <v>0</v>
          </cell>
        </row>
        <row r="1288">
          <cell r="KV1288">
            <v>0</v>
          </cell>
        </row>
        <row r="1289">
          <cell r="KV1289">
            <v>0</v>
          </cell>
        </row>
        <row r="1290">
          <cell r="KV1290">
            <v>0</v>
          </cell>
        </row>
        <row r="1291">
          <cell r="KV1291">
            <v>0</v>
          </cell>
        </row>
        <row r="1292">
          <cell r="KV1292">
            <v>1</v>
          </cell>
        </row>
        <row r="1293">
          <cell r="KV1293">
            <v>0</v>
          </cell>
        </row>
        <row r="1294">
          <cell r="KV1294">
            <v>0</v>
          </cell>
        </row>
        <row r="1295">
          <cell r="KV1295">
            <v>0</v>
          </cell>
        </row>
        <row r="1296">
          <cell r="KV1296">
            <v>0</v>
          </cell>
        </row>
        <row r="1297">
          <cell r="KV1297">
            <v>0</v>
          </cell>
        </row>
        <row r="1298">
          <cell r="KV1298">
            <v>0</v>
          </cell>
        </row>
        <row r="1299">
          <cell r="KV1299">
            <v>0</v>
          </cell>
        </row>
        <row r="1300">
          <cell r="KV1300">
            <v>0</v>
          </cell>
        </row>
        <row r="1301">
          <cell r="KV1301">
            <v>0</v>
          </cell>
        </row>
        <row r="1302">
          <cell r="KV1302">
            <v>0</v>
          </cell>
        </row>
        <row r="1303">
          <cell r="KV1303">
            <v>0</v>
          </cell>
        </row>
        <row r="1304">
          <cell r="KV1304">
            <v>1</v>
          </cell>
        </row>
        <row r="1305">
          <cell r="KV1305">
            <v>0</v>
          </cell>
        </row>
        <row r="1306">
          <cell r="KV1306">
            <v>0</v>
          </cell>
        </row>
        <row r="1307">
          <cell r="KV1307">
            <v>0</v>
          </cell>
        </row>
        <row r="1308">
          <cell r="KV1308">
            <v>0</v>
          </cell>
        </row>
        <row r="1309">
          <cell r="KV1309">
            <v>0</v>
          </cell>
        </row>
        <row r="1310">
          <cell r="KV1310">
            <v>0</v>
          </cell>
        </row>
        <row r="1311">
          <cell r="KV1311">
            <v>0</v>
          </cell>
        </row>
        <row r="1312">
          <cell r="KV1312">
            <v>0</v>
          </cell>
        </row>
        <row r="1313">
          <cell r="KV1313">
            <v>0</v>
          </cell>
        </row>
        <row r="1314">
          <cell r="KV1314">
            <v>0</v>
          </cell>
        </row>
        <row r="1315">
          <cell r="KV1315">
            <v>0</v>
          </cell>
        </row>
        <row r="1316">
          <cell r="KV1316">
            <v>0</v>
          </cell>
        </row>
        <row r="1317">
          <cell r="KV1317">
            <v>0</v>
          </cell>
        </row>
        <row r="1318">
          <cell r="KV1318">
            <v>0</v>
          </cell>
        </row>
        <row r="1319">
          <cell r="KV1319">
            <v>0</v>
          </cell>
        </row>
        <row r="1320">
          <cell r="KV1320">
            <v>0</v>
          </cell>
        </row>
        <row r="1321">
          <cell r="KV1321">
            <v>0</v>
          </cell>
        </row>
        <row r="1322">
          <cell r="KV1322">
            <v>0</v>
          </cell>
        </row>
        <row r="1323">
          <cell r="KV1323">
            <v>0</v>
          </cell>
        </row>
        <row r="1324">
          <cell r="KV1324">
            <v>0</v>
          </cell>
        </row>
        <row r="1325">
          <cell r="KV1325">
            <v>0</v>
          </cell>
        </row>
        <row r="1326">
          <cell r="KV1326">
            <v>0</v>
          </cell>
        </row>
        <row r="1327">
          <cell r="KV1327">
            <v>0</v>
          </cell>
        </row>
        <row r="1328">
          <cell r="KV1328">
            <v>0</v>
          </cell>
        </row>
        <row r="1329">
          <cell r="KV1329">
            <v>0</v>
          </cell>
        </row>
        <row r="1330">
          <cell r="KV1330">
            <v>0</v>
          </cell>
        </row>
        <row r="1331">
          <cell r="KV1331">
            <v>0</v>
          </cell>
        </row>
        <row r="1332">
          <cell r="KV1332">
            <v>0</v>
          </cell>
        </row>
        <row r="1333">
          <cell r="KV1333">
            <v>0</v>
          </cell>
        </row>
        <row r="1334">
          <cell r="KV1334">
            <v>0</v>
          </cell>
        </row>
        <row r="1335">
          <cell r="KV1335">
            <v>0</v>
          </cell>
        </row>
        <row r="1336">
          <cell r="KV1336">
            <v>0</v>
          </cell>
        </row>
        <row r="1337">
          <cell r="KV1337">
            <v>0</v>
          </cell>
        </row>
        <row r="1338">
          <cell r="KV1338">
            <v>0</v>
          </cell>
        </row>
        <row r="1339">
          <cell r="KV1339">
            <v>0</v>
          </cell>
        </row>
        <row r="1340">
          <cell r="KV1340">
            <v>0</v>
          </cell>
        </row>
        <row r="1341">
          <cell r="KV1341">
            <v>0</v>
          </cell>
        </row>
        <row r="1342">
          <cell r="KV1342">
            <v>0</v>
          </cell>
        </row>
        <row r="1343">
          <cell r="KV1343">
            <v>0</v>
          </cell>
        </row>
        <row r="1344">
          <cell r="KV1344">
            <v>0</v>
          </cell>
        </row>
        <row r="1345">
          <cell r="KV1345">
            <v>0</v>
          </cell>
        </row>
        <row r="1346">
          <cell r="KV1346">
            <v>0</v>
          </cell>
        </row>
        <row r="1347">
          <cell r="KV1347">
            <v>0</v>
          </cell>
        </row>
        <row r="1348">
          <cell r="KV1348">
            <v>0</v>
          </cell>
        </row>
        <row r="1349">
          <cell r="KV1349">
            <v>0</v>
          </cell>
        </row>
        <row r="1350">
          <cell r="KV1350">
            <v>0</v>
          </cell>
        </row>
        <row r="1351">
          <cell r="KV1351">
            <v>0</v>
          </cell>
        </row>
        <row r="1352">
          <cell r="KV1352">
            <v>0</v>
          </cell>
        </row>
        <row r="1353">
          <cell r="KV1353">
            <v>0</v>
          </cell>
        </row>
        <row r="1354">
          <cell r="KV1354">
            <v>0</v>
          </cell>
        </row>
        <row r="1355">
          <cell r="KV1355">
            <v>0</v>
          </cell>
        </row>
        <row r="1356">
          <cell r="KV1356">
            <v>0</v>
          </cell>
        </row>
        <row r="1357">
          <cell r="KV1357">
            <v>0</v>
          </cell>
        </row>
        <row r="1358">
          <cell r="KV1358">
            <v>0</v>
          </cell>
        </row>
        <row r="1359">
          <cell r="KV1359">
            <v>0</v>
          </cell>
        </row>
        <row r="1360">
          <cell r="KV1360">
            <v>0</v>
          </cell>
        </row>
        <row r="1361">
          <cell r="KV1361">
            <v>0</v>
          </cell>
        </row>
        <row r="1362">
          <cell r="KV1362">
            <v>0</v>
          </cell>
        </row>
        <row r="1363">
          <cell r="KV1363">
            <v>0</v>
          </cell>
        </row>
        <row r="1364">
          <cell r="KV1364">
            <v>0</v>
          </cell>
        </row>
        <row r="1365">
          <cell r="KV1365">
            <v>0</v>
          </cell>
        </row>
        <row r="1366">
          <cell r="KV1366">
            <v>0</v>
          </cell>
        </row>
        <row r="1367">
          <cell r="KV1367">
            <v>1</v>
          </cell>
        </row>
        <row r="1368">
          <cell r="KV1368">
            <v>0</v>
          </cell>
        </row>
        <row r="1369">
          <cell r="KV1369">
            <v>0</v>
          </cell>
        </row>
        <row r="1370">
          <cell r="KV1370">
            <v>0</v>
          </cell>
        </row>
        <row r="1371">
          <cell r="KV1371">
            <v>0</v>
          </cell>
        </row>
        <row r="1372">
          <cell r="KV1372">
            <v>0</v>
          </cell>
        </row>
        <row r="1373">
          <cell r="KV1373">
            <v>0</v>
          </cell>
        </row>
        <row r="1374">
          <cell r="KV1374">
            <v>0</v>
          </cell>
        </row>
        <row r="1375">
          <cell r="KV1375">
            <v>0</v>
          </cell>
        </row>
        <row r="1376">
          <cell r="KV1376">
            <v>0</v>
          </cell>
        </row>
        <row r="1377">
          <cell r="KV1377">
            <v>0</v>
          </cell>
        </row>
        <row r="1378">
          <cell r="KV1378">
            <v>0</v>
          </cell>
        </row>
        <row r="1379">
          <cell r="KV1379">
            <v>0</v>
          </cell>
        </row>
        <row r="1380">
          <cell r="KV1380">
            <v>0</v>
          </cell>
        </row>
        <row r="1381">
          <cell r="KV1381">
            <v>0</v>
          </cell>
        </row>
        <row r="1382">
          <cell r="KV1382">
            <v>0</v>
          </cell>
        </row>
        <row r="1383">
          <cell r="KV1383">
            <v>0</v>
          </cell>
        </row>
        <row r="1384">
          <cell r="KV1384">
            <v>0</v>
          </cell>
        </row>
        <row r="1385">
          <cell r="KV1385">
            <v>0</v>
          </cell>
        </row>
        <row r="1386">
          <cell r="KV1386">
            <v>0</v>
          </cell>
        </row>
        <row r="1387">
          <cell r="KV1387">
            <v>0</v>
          </cell>
        </row>
        <row r="1388">
          <cell r="KV1388">
            <v>0</v>
          </cell>
        </row>
        <row r="1389">
          <cell r="KV138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e129" displayName="Table129" ref="U2:W8" totalsRowShown="0" headerRowDxfId="378" headerRowBorderDxfId="377" tableBorderDxfId="376" totalsRowBorderDxfId="375">
  <autoFilter ref="U2:W8" xr:uid="{00000000-0009-0000-0100-00001C000000}"/>
  <tableColumns count="3">
    <tableColumn id="1" xr3:uid="{00000000-0010-0000-0100-000001000000}" name="Class Standing" dataDxfId="374"/>
    <tableColumn id="2" xr3:uid="{00000000-0010-0000-0100-000002000000}" name="Percent" dataDxfId="373" dataCellStyle="Percent"/>
    <tableColumn id="3" xr3:uid="{00000000-0010-0000-0100-000003000000}" name="Count" dataDxfId="37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O24:W35" totalsRowShown="0" headerRowDxfId="316" headerRowBorderDxfId="315" tableBorderDxfId="314" totalsRowBorderDxfId="313">
  <autoFilter ref="O24:W35" xr:uid="{00000000-0009-0000-0100-000004000000}"/>
  <sortState xmlns:xlrd2="http://schemas.microsoft.com/office/spreadsheetml/2017/richdata2" ref="O25:W35">
    <sortCondition descending="1" ref="R24:R35"/>
  </sortState>
  <tableColumns count="9">
    <tableColumn id="1" xr3:uid="{00000000-0010-0000-0900-000001000000}" name="How would you rate the climate on campus for people who are…" dataDxfId="312"/>
    <tableColumn id="2" xr3:uid="{00000000-0010-0000-0900-000002000000}" name="Very Respectful" dataDxfId="311"/>
    <tableColumn id="3" xr3:uid="{00000000-0010-0000-0900-000003000000}" name="Respectful" dataDxfId="310"/>
    <tableColumn id="4" xr3:uid="{00000000-0010-0000-0900-000004000000}" name="% VERY R + R" dataDxfId="309" dataCellStyle="Percent"/>
    <tableColumn id="5" xr3:uid="{00000000-0010-0000-0900-000005000000}" name="Disrespectful" dataDxfId="308"/>
    <tableColumn id="6" xr3:uid="{00000000-0010-0000-0900-000006000000}" name="Very Disrespectful" dataDxfId="307"/>
    <tableColumn id="7" xr3:uid="{00000000-0010-0000-0900-000007000000}" name="% VERY D + D" dataDxfId="306" dataCellStyle="Percent"/>
    <tableColumn id="8" xr3:uid="{00000000-0010-0000-0900-000008000000}" name="Unsure" dataDxfId="305"/>
    <tableColumn id="9" xr3:uid="{00000000-0010-0000-0900-000009000000}" name="Individual N" dataDxfId="30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0A000000}" name="Table75156" displayName="Table75156" ref="AE3:AH9" totalsRowShown="0" headerRowDxfId="303" dataDxfId="301" headerRowBorderDxfId="302" tableBorderDxfId="300" totalsRowBorderDxfId="299" headerRowCellStyle="Good" dataCellStyle="Good">
  <autoFilter ref="AE3:AH9" xr:uid="{00000000-0009-0000-0100-000037000000}"/>
  <sortState xmlns:xlrd2="http://schemas.microsoft.com/office/spreadsheetml/2017/richdata2" ref="AE4:AI9">
    <sortCondition ref="AF3:AF9"/>
  </sortState>
  <tableColumns count="4">
    <tableColumn id="1" xr3:uid="{00000000-0010-0000-0A00-000001000000}" name="Perceptions of Campus Climate" dataDxfId="298"/>
    <tableColumn id="2" xr3:uid="{00000000-0010-0000-0A00-000002000000}" name="Percent" dataDxfId="297" dataCellStyle="Percent"/>
    <tableColumn id="3" xr3:uid="{00000000-0010-0000-0A00-000003000000}" name="SA / A COUNT" dataDxfId="296"/>
    <tableColumn id="4" xr3:uid="{00000000-0010-0000-0A00-000004000000}" name="Individual N" dataDxfId="295"/>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B000000}" name="Table75157" displayName="Table75157" ref="AE96:AH102" totalsRowShown="0" headerRowDxfId="294" dataDxfId="292" headerRowBorderDxfId="293" tableBorderDxfId="291" totalsRowBorderDxfId="290" headerRowCellStyle="Good" dataCellStyle="Good">
  <autoFilter ref="AE96:AH102" xr:uid="{00000000-0009-0000-0100-000038000000}"/>
  <sortState xmlns:xlrd2="http://schemas.microsoft.com/office/spreadsheetml/2017/richdata2" ref="AE97:AI102">
    <sortCondition ref="AF3:AF9"/>
  </sortState>
  <tableColumns count="4">
    <tableColumn id="1" xr3:uid="{00000000-0010-0000-0B00-000001000000}" name="Perceptions of Campus Climate" dataDxfId="289"/>
    <tableColumn id="2" xr3:uid="{00000000-0010-0000-0B00-000002000000}" name="Percent" dataDxfId="288" dataCellStyle="Percent"/>
    <tableColumn id="3" xr3:uid="{00000000-0010-0000-0B00-000003000000}" name="SA / A COUNT" dataDxfId="287"/>
    <tableColumn id="4" xr3:uid="{00000000-0010-0000-0B00-000004000000}" name="Individual N" dataDxfId="28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C000000}" name="Table75158" displayName="Table75158" ref="AE106:AH112" totalsRowShown="0" headerRowDxfId="285" dataDxfId="283" headerRowBorderDxfId="284" tableBorderDxfId="282" totalsRowBorderDxfId="281" headerRowCellStyle="Good" dataCellStyle="Good">
  <autoFilter ref="AE106:AH112" xr:uid="{00000000-0009-0000-0100-000039000000}"/>
  <sortState xmlns:xlrd2="http://schemas.microsoft.com/office/spreadsheetml/2017/richdata2" ref="AE107:AI112">
    <sortCondition ref="AF3:AF9"/>
  </sortState>
  <tableColumns count="4">
    <tableColumn id="1" xr3:uid="{00000000-0010-0000-0C00-000001000000}" name="Perceptions of Campus Climate" dataDxfId="280"/>
    <tableColumn id="2" xr3:uid="{00000000-0010-0000-0C00-000002000000}" name="Percent" dataDxfId="279" dataCellStyle="Percent"/>
    <tableColumn id="3" xr3:uid="{00000000-0010-0000-0C00-000003000000}" name="SA / A COUNT" dataDxfId="278"/>
    <tableColumn id="4" xr3:uid="{00000000-0010-0000-0C00-000004000000}" name="Individual N" dataDxfId="27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0D000000}" name="Table7515859" displayName="Table7515859" ref="AE14:AH20" totalsRowShown="0" headerRowDxfId="276" dataDxfId="274" headerRowBorderDxfId="275" tableBorderDxfId="273" totalsRowBorderDxfId="272" headerRowCellStyle="Good" dataCellStyle="Good">
  <autoFilter ref="AE14:AH20" xr:uid="{00000000-0009-0000-0100-00003A000000}"/>
  <sortState xmlns:xlrd2="http://schemas.microsoft.com/office/spreadsheetml/2017/richdata2" ref="AE15:AI20">
    <sortCondition ref="AF3:AF9"/>
  </sortState>
  <tableColumns count="4">
    <tableColumn id="1" xr3:uid="{00000000-0010-0000-0D00-000001000000}" name="Perceptions of Campus Climate" dataDxfId="271"/>
    <tableColumn id="2" xr3:uid="{00000000-0010-0000-0D00-000002000000}" name="Percent" dataDxfId="270" dataCellStyle="Percent"/>
    <tableColumn id="3" xr3:uid="{00000000-0010-0000-0D00-000003000000}" name="SA / A COUNT" dataDxfId="269"/>
    <tableColumn id="4" xr3:uid="{00000000-0010-0000-0D00-000004000000}" name="Individual N" dataDxfId="26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0E000000}" name="Table7515860" displayName="Table7515860" ref="AE25:AH31" totalsRowShown="0" headerRowDxfId="267" dataDxfId="265" headerRowBorderDxfId="266" tableBorderDxfId="264" totalsRowBorderDxfId="263" headerRowCellStyle="Good" dataCellStyle="Good">
  <autoFilter ref="AE25:AH31" xr:uid="{00000000-0009-0000-0100-00003B000000}"/>
  <sortState xmlns:xlrd2="http://schemas.microsoft.com/office/spreadsheetml/2017/richdata2" ref="AE26:AI31">
    <sortCondition ref="AF3:AF9"/>
  </sortState>
  <tableColumns count="4">
    <tableColumn id="1" xr3:uid="{00000000-0010-0000-0E00-000001000000}" name="Perceptions of Campus Climate" dataDxfId="262"/>
    <tableColumn id="2" xr3:uid="{00000000-0010-0000-0E00-000002000000}" name="Percent" dataDxfId="261" dataCellStyle="Percent"/>
    <tableColumn id="3" xr3:uid="{00000000-0010-0000-0E00-000003000000}" name="SA / A COUNT" dataDxfId="260"/>
    <tableColumn id="4" xr3:uid="{00000000-0010-0000-0E00-000004000000}" name="Individual N" dataDxfId="25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F000000}" name="Table7515861" displayName="Table7515861" ref="AE49:AH55" totalsRowShown="0" headerRowDxfId="258" dataDxfId="256" headerRowBorderDxfId="257" tableBorderDxfId="255" totalsRowBorderDxfId="254" headerRowCellStyle="Good" dataCellStyle="Good">
  <autoFilter ref="AE49:AH55" xr:uid="{00000000-0009-0000-0100-00003C000000}"/>
  <sortState xmlns:xlrd2="http://schemas.microsoft.com/office/spreadsheetml/2017/richdata2" ref="AE50:AI55">
    <sortCondition ref="AF3:AF9"/>
  </sortState>
  <tableColumns count="4">
    <tableColumn id="1" xr3:uid="{00000000-0010-0000-0F00-000001000000}" name="Perceptions of Campus Climate" dataDxfId="253"/>
    <tableColumn id="2" xr3:uid="{00000000-0010-0000-0F00-000002000000}" name="Percent" dataDxfId="252" dataCellStyle="Percent"/>
    <tableColumn id="3" xr3:uid="{00000000-0010-0000-0F00-000003000000}" name="SA / A COUNT" dataDxfId="251"/>
    <tableColumn id="4" xr3:uid="{00000000-0010-0000-0F00-000004000000}" name="Individual N" dataDxfId="250"/>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10000000}" name="Table751586162" displayName="Table751586162" ref="AE61:AH67" totalsRowShown="0" headerRowDxfId="249" dataDxfId="247" headerRowBorderDxfId="248" tableBorderDxfId="246" totalsRowBorderDxfId="245" headerRowCellStyle="Good" dataCellStyle="Good">
  <autoFilter ref="AE61:AH67" xr:uid="{00000000-0009-0000-0100-00003D000000}"/>
  <sortState xmlns:xlrd2="http://schemas.microsoft.com/office/spreadsheetml/2017/richdata2" ref="AE62:AI67">
    <sortCondition ref="AF3:AF9"/>
  </sortState>
  <tableColumns count="4">
    <tableColumn id="1" xr3:uid="{00000000-0010-0000-1000-000001000000}" name="Perceptions of Campus Climate" dataDxfId="244"/>
    <tableColumn id="2" xr3:uid="{00000000-0010-0000-1000-000002000000}" name="Percent" dataDxfId="243" dataCellStyle="Percent"/>
    <tableColumn id="3" xr3:uid="{00000000-0010-0000-1000-000003000000}" name="SA / A COUNT" dataDxfId="242"/>
    <tableColumn id="4" xr3:uid="{00000000-0010-0000-1000-000004000000}" name="Individual N" dataDxfId="24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11000000}" name="Table75158616263" displayName="Table75158616263" ref="AE72:AH78" totalsRowShown="0" headerRowDxfId="240" dataDxfId="238" headerRowBorderDxfId="239" tableBorderDxfId="237" totalsRowBorderDxfId="236" headerRowCellStyle="Good" dataCellStyle="Good">
  <autoFilter ref="AE72:AH78" xr:uid="{00000000-0009-0000-0100-00003E000000}"/>
  <sortState xmlns:xlrd2="http://schemas.microsoft.com/office/spreadsheetml/2017/richdata2" ref="AE73:AI78">
    <sortCondition ref="AF3:AF9"/>
  </sortState>
  <tableColumns count="4">
    <tableColumn id="1" xr3:uid="{00000000-0010-0000-1100-000001000000}" name="Perceptions of Campus Climate" dataDxfId="235"/>
    <tableColumn id="2" xr3:uid="{00000000-0010-0000-1100-000002000000}" name="Percent" dataDxfId="234" dataCellStyle="Percent"/>
    <tableColumn id="3" xr3:uid="{00000000-0010-0000-1100-000003000000}" name="SA / A COUNT" dataDxfId="233"/>
    <tableColumn id="4" xr3:uid="{00000000-0010-0000-1100-000004000000}" name="Individual N" dataDxfId="232"/>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2000000}" name="Table75158616264" displayName="Table75158616264" ref="AE83:AH89" totalsRowShown="0" headerRowDxfId="231" dataDxfId="229" headerRowBorderDxfId="230" tableBorderDxfId="228" totalsRowBorderDxfId="227" headerRowCellStyle="Good" dataCellStyle="Good">
  <autoFilter ref="AE83:AH89" xr:uid="{00000000-0009-0000-0100-00003F000000}"/>
  <sortState xmlns:xlrd2="http://schemas.microsoft.com/office/spreadsheetml/2017/richdata2" ref="AE84:AI89">
    <sortCondition ref="AF3:AF9"/>
  </sortState>
  <tableColumns count="4">
    <tableColumn id="1" xr3:uid="{00000000-0010-0000-1200-000001000000}" name="Perceptions of Campus Climate" dataDxfId="226"/>
    <tableColumn id="2" xr3:uid="{00000000-0010-0000-1200-000002000000}" name="Percent" dataDxfId="225" dataCellStyle="Percent"/>
    <tableColumn id="3" xr3:uid="{00000000-0010-0000-1200-000003000000}" name="SA / A COUNT" dataDxfId="224"/>
    <tableColumn id="4" xr3:uid="{00000000-0010-0000-1200-000004000000}" name="Individual N" dataDxfId="2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2000000}" name="Table230" displayName="Table230" ref="U18:X24" totalsRowShown="0" headerRowDxfId="371" headerRowBorderDxfId="370" tableBorderDxfId="369" totalsRowBorderDxfId="368">
  <autoFilter ref="U18:X24" xr:uid="{00000000-0009-0000-0100-00001D000000}"/>
  <sortState xmlns:xlrd2="http://schemas.microsoft.com/office/spreadsheetml/2017/richdata2" ref="U19:X24">
    <sortCondition descending="1" ref="V18:V24"/>
  </sortState>
  <tableColumns count="4">
    <tableColumn id="1" xr3:uid="{00000000-0010-0000-0200-000001000000}" name="Residence" dataDxfId="367"/>
    <tableColumn id="2" xr3:uid="{00000000-0010-0000-0200-000002000000}" name="Percent" dataDxfId="366"/>
    <tableColumn id="3" xr3:uid="{00000000-0010-0000-0200-000003000000}" name="Count" dataDxfId="365"/>
    <tableColumn id="5" xr3:uid="{00000000-0010-0000-0200-000005000000}" name="Sort Order" dataDxfId="364"/>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13000000}" name="Table7515861626465" displayName="Table7515861626465" ref="AE38:AH44" totalsRowShown="0" headerRowDxfId="222" dataDxfId="220" headerRowBorderDxfId="221" tableBorderDxfId="219" totalsRowBorderDxfId="218" headerRowCellStyle="Good" dataCellStyle="Good">
  <autoFilter ref="AE38:AH44" xr:uid="{00000000-0009-0000-0100-000040000000}"/>
  <sortState xmlns:xlrd2="http://schemas.microsoft.com/office/spreadsheetml/2017/richdata2" ref="AE39:AI44">
    <sortCondition ref="AF3:AF9"/>
  </sortState>
  <tableColumns count="4">
    <tableColumn id="1" xr3:uid="{00000000-0010-0000-1300-000001000000}" name="Perceptions of Campus Climate" dataDxfId="217"/>
    <tableColumn id="2" xr3:uid="{00000000-0010-0000-1300-000002000000}" name="Percent" dataDxfId="216" dataCellStyle="Percent"/>
    <tableColumn id="3" xr3:uid="{00000000-0010-0000-1300-000003000000}" name="SA / A COUNT" dataDxfId="215"/>
    <tableColumn id="4" xr3:uid="{00000000-0010-0000-1300-000004000000}" name="Individual N" dataDxfId="214"/>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14000000}" name="Table751586162646566" displayName="Table751586162646566" ref="AE119:AH125" totalsRowShown="0" headerRowDxfId="213" dataDxfId="211" headerRowBorderDxfId="212" tableBorderDxfId="210" totalsRowBorderDxfId="209" headerRowCellStyle="Good" dataCellStyle="Good">
  <autoFilter ref="AE119:AH125" xr:uid="{00000000-0009-0000-0100-000041000000}"/>
  <sortState xmlns:xlrd2="http://schemas.microsoft.com/office/spreadsheetml/2017/richdata2" ref="AE120:AI125">
    <sortCondition ref="AF3:AF9"/>
  </sortState>
  <tableColumns count="4">
    <tableColumn id="1" xr3:uid="{00000000-0010-0000-1400-000001000000}" name="Perceptions of Campus Climate" dataDxfId="208"/>
    <tableColumn id="2" xr3:uid="{00000000-0010-0000-1400-000002000000}" name="Percent" dataDxfId="207" dataCellStyle="Percent"/>
    <tableColumn id="3" xr3:uid="{00000000-0010-0000-1400-000003000000}" name="SA / A COUNT" dataDxfId="206"/>
    <tableColumn id="4" xr3:uid="{00000000-0010-0000-1400-000004000000}" name="Individual N" dataDxfId="205"/>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5000000}" name="Table751" displayName="Table751" ref="Y3:AB9" totalsRowShown="0" headerRowDxfId="204" dataDxfId="202" headerRowBorderDxfId="203" tableBorderDxfId="201" totalsRowBorderDxfId="200" headerRowCellStyle="Good" dataCellStyle="Good">
  <autoFilter ref="Y3:AB9" xr:uid="{00000000-0009-0000-0100-000032000000}"/>
  <sortState xmlns:xlrd2="http://schemas.microsoft.com/office/spreadsheetml/2017/richdata2" ref="Y4:AB9">
    <sortCondition ref="Z3:Z9"/>
  </sortState>
  <tableColumns count="4">
    <tableColumn id="1" xr3:uid="{00000000-0010-0000-1500-000001000000}" name="Perceptions of Campus Climate" dataDxfId="199"/>
    <tableColumn id="2" xr3:uid="{00000000-0010-0000-1500-000002000000}" name="a/sa %" dataDxfId="198" dataCellStyle="Percent">
      <calculatedColumnFormula>AA4/AB4</calculatedColumnFormula>
    </tableColumn>
    <tableColumn id="3" xr3:uid="{00000000-0010-0000-1500-000003000000}" name="SA / A COUNT" dataDxfId="197">
      <calculatedColumnFormula>IF($AA$2=8, AG4, IF($AA$2=1, AG15, IF($AA$2=2, AG26, IF($AA$2=3, AG39, IF($AA$2=4, AG50, IF($AA$2=5, AG62, IF($AA$2=6, AG73, IF($AA$2=7, AG84, ""))))))))</calculatedColumnFormula>
    </tableColumn>
    <tableColumn id="4" xr3:uid="{00000000-0010-0000-1500-000004000000}" name="Individual N" dataDxfId="196">
      <calculatedColumnFormula>IF($AA$2=8, AH4, IF($AA$2=1, AH15, IF($AA$2=2, AH26, IF($AA$2=3, AH39, IF($AA$2=4, AH50, IF($AA$2=5, AH62, IF($AA$2=6, AH73, IF($AA$2=7, AH84, ""))))))))</calculatedColumnFormula>
    </tableColumn>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33000000}" name="Table1068" displayName="Table1068" ref="R2:U8" totalsRowShown="0" headerRowDxfId="195" headerRowBorderDxfId="194" tableBorderDxfId="193" totalsRowBorderDxfId="192">
  <autoFilter ref="R2:U8" xr:uid="{00000000-0009-0000-0100-000007000000}"/>
  <sortState xmlns:xlrd2="http://schemas.microsoft.com/office/spreadsheetml/2017/richdata2" ref="R3:U8">
    <sortCondition descending="1" ref="S2:S8"/>
  </sortState>
  <tableColumns count="4">
    <tableColumn id="1" xr3:uid="{00000000-0010-0000-3300-000001000000}" name="Percent of students who agreed/strongly agreed that the training was useful in increasing their knowledge of…" dataDxfId="191"/>
    <tableColumn id="2" xr3:uid="{00000000-0010-0000-3300-000002000000}" name="Percent" dataDxfId="190" dataCellStyle="Percent"/>
    <tableColumn id="3" xr3:uid="{00000000-0010-0000-3300-000003000000}" name="Count" dataDxfId="189"/>
    <tableColumn id="4" xr3:uid="{00000000-0010-0000-3300-000004000000}" name="Individual N" dataDxfId="188"/>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34000000}" name="Table12718" displayName="Table12718" ref="M2:P11" totalsRowShown="0" headerRowBorderDxfId="187" tableBorderDxfId="186" totalsRowBorderDxfId="185">
  <autoFilter ref="M2:P11" xr:uid="{00000000-0009-0000-0100-000011000000}"/>
  <sortState xmlns:xlrd2="http://schemas.microsoft.com/office/spreadsheetml/2017/richdata2" ref="M3:P11">
    <sortCondition ref="P2:P11"/>
  </sortState>
  <tableColumns count="4">
    <tableColumn id="1" xr3:uid="{00000000-0010-0000-3400-000001000000}" name="Where did you receive prevention training" dataDxfId="184"/>
    <tableColumn id="2" xr3:uid="{00000000-0010-0000-3400-000002000000}" name="Percent" dataDxfId="183" dataCellStyle="Percent"/>
    <tableColumn id="3" xr3:uid="{00000000-0010-0000-3400-000003000000}" name="Count" dataDxfId="182"/>
    <tableColumn id="4" xr3:uid="{00000000-0010-0000-3400-000004000000}" name="Sort Order" dataDxfId="181"/>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35000000}" name="Table11" displayName="Table11" ref="S2:V6" totalsRowShown="0" headerRowDxfId="180" headerRowBorderDxfId="179" tableBorderDxfId="178" totalsRowBorderDxfId="177">
  <autoFilter ref="S2:V6" xr:uid="{00000000-0009-0000-0100-00000B000000}"/>
  <sortState xmlns:xlrd2="http://schemas.microsoft.com/office/spreadsheetml/2017/richdata2" ref="S3:V6">
    <sortCondition ref="T2:T6"/>
  </sortState>
  <tableColumns count="4">
    <tableColumn id="1" xr3:uid="{00000000-0010-0000-3500-000001000000}" name="Percent of students who agreed/strongly agreed with the following statements…"/>
    <tableColumn id="2" xr3:uid="{00000000-0010-0000-3500-000002000000}" name="Percent" dataDxfId="176" dataCellStyle="Percent"/>
    <tableColumn id="3" xr3:uid="{00000000-0010-0000-3500-000003000000}" name="A/SA COUNT" dataDxfId="175"/>
    <tableColumn id="4" xr3:uid="{00000000-0010-0000-3500-000004000000}" name="Individual N" dataDxfId="174"/>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36000000}" name="Table8" displayName="Table8" ref="N2:Q6" totalsRowShown="0" headerRowDxfId="173" headerRowBorderDxfId="172" tableBorderDxfId="171" totalsRowBorderDxfId="170">
  <autoFilter ref="N2:Q6" xr:uid="{00000000-0009-0000-0100-000008000000}"/>
  <sortState xmlns:xlrd2="http://schemas.microsoft.com/office/spreadsheetml/2017/richdata2" ref="N3:Q6">
    <sortCondition ref="O2:O6"/>
  </sortState>
  <tableColumns count="4">
    <tableColumn id="1" xr3:uid="{00000000-0010-0000-3600-000001000000}" name="If someone were to report an incident of sexual violence to a campus authority:" dataDxfId="169"/>
    <tableColumn id="2" xr3:uid="{00000000-0010-0000-3600-000002000000}" name="Percent" dataDxfId="168"/>
    <tableColumn id="3" xr3:uid="{00000000-0010-0000-3600-000003000000}" name="A/SA COUNT" dataDxfId="167"/>
    <tableColumn id="4" xr3:uid="{00000000-0010-0000-3600-000004000000}" name="Individual N" dataDxfId="166"/>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37000000}" name="Table842" displayName="Table842" ref="N20:Q24" totalsRowShown="0" headerRowDxfId="165" headerRowBorderDxfId="164" tableBorderDxfId="163" totalsRowBorderDxfId="162">
  <autoFilter ref="N20:Q24" xr:uid="{00000000-0009-0000-0100-000029000000}"/>
  <sortState xmlns:xlrd2="http://schemas.microsoft.com/office/spreadsheetml/2017/richdata2" ref="N21:Q24">
    <sortCondition ref="O20:O24"/>
  </sortState>
  <tableColumns count="4">
    <tableColumn id="1" xr3:uid="{00000000-0010-0000-3700-000001000000}" name="If someone were to report an incident of sexual violence to a campus authority:" dataDxfId="161"/>
    <tableColumn id="2" xr3:uid="{00000000-0010-0000-3700-000002000000}" name="Percent" dataDxfId="160"/>
    <tableColumn id="3" xr3:uid="{00000000-0010-0000-3700-000003000000}" name="A/SA Count " dataDxfId="159"/>
    <tableColumn id="4" xr3:uid="{00000000-0010-0000-3700-000004000000}" name="Individual N" dataDxfId="158"/>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38000000}" name="Table84246" displayName="Table84246" ref="N29:Q33" totalsRowShown="0" headerRowDxfId="157" headerRowBorderDxfId="156" tableBorderDxfId="155" totalsRowBorderDxfId="154">
  <autoFilter ref="N29:Q33" xr:uid="{00000000-0009-0000-0100-00002D000000}"/>
  <sortState xmlns:xlrd2="http://schemas.microsoft.com/office/spreadsheetml/2017/richdata2" ref="N30:Q33">
    <sortCondition ref="O29:O33"/>
  </sortState>
  <tableColumns count="4">
    <tableColumn id="1" xr3:uid="{00000000-0010-0000-3800-000001000000}" name="If someone were to report an incident of sexual violence to a campus authority:" dataDxfId="153"/>
    <tableColumn id="2" xr3:uid="{00000000-0010-0000-3800-000002000000}" name="Percent" dataDxfId="152"/>
    <tableColumn id="3" xr3:uid="{00000000-0010-0000-3800-000003000000}" name="A/SA Count " dataDxfId="151"/>
    <tableColumn id="4" xr3:uid="{00000000-0010-0000-3800-000004000000}" name="Individual N" dataDxfId="150"/>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853" displayName="Table853" ref="N11:Q15" totalsRowShown="0" headerRowDxfId="149" headerRowBorderDxfId="148" tableBorderDxfId="147" totalsRowBorderDxfId="146">
  <autoFilter ref="N11:Q15" xr:uid="{00000000-0009-0000-0100-000034000000}"/>
  <sortState xmlns:xlrd2="http://schemas.microsoft.com/office/spreadsheetml/2017/richdata2" ref="N12:Q15">
    <sortCondition ref="O11:O15"/>
  </sortState>
  <tableColumns count="4">
    <tableColumn id="1" xr3:uid="{00000000-0010-0000-3900-000001000000}" name="If someone were to report an incident of sexual violence to a campus authority:" dataDxfId="145"/>
    <tableColumn id="2" xr3:uid="{00000000-0010-0000-3900-000002000000}" name="Percent" dataDxfId="144"/>
    <tableColumn id="3" xr3:uid="{00000000-0010-0000-3900-000003000000}" name="Count" dataDxfId="143"/>
    <tableColumn id="4" xr3:uid="{00000000-0010-0000-3900-000004000000}" name="Individual N" dataDxfId="14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3000000}" name="Table334" displayName="Table334" ref="N2:Q11" totalsRowShown="0" headerRowDxfId="363" headerRowBorderDxfId="362" tableBorderDxfId="361" totalsRowBorderDxfId="360">
  <autoFilter ref="N2:Q11" xr:uid="{00000000-0009-0000-0100-000021000000}"/>
  <sortState xmlns:xlrd2="http://schemas.microsoft.com/office/spreadsheetml/2017/richdata2" ref="N3:Q11">
    <sortCondition ref="O2:O11"/>
  </sortState>
  <tableColumns count="4">
    <tableColumn id="1" xr3:uid="{00000000-0010-0000-0300-000001000000}" name="Participation in Student Groups" dataDxfId="359"/>
    <tableColumn id="2" xr3:uid="{00000000-0010-0000-0300-000002000000}" name="Percent" dataDxfId="358" dataCellStyle="Percent"/>
    <tableColumn id="3" xr3:uid="{00000000-0010-0000-0300-000003000000}" name="Count" dataDxfId="357"/>
    <tableColumn id="4" xr3:uid="{00000000-0010-0000-0300-000004000000}" name="Sort Order" dataDxfId="356"/>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8424654" displayName="Table8424654" ref="N38:Q42" totalsRowShown="0" headerRowDxfId="141" headerRowBorderDxfId="140" tableBorderDxfId="139" totalsRowBorderDxfId="138">
  <autoFilter ref="N38:Q42" xr:uid="{00000000-0009-0000-0100-000035000000}"/>
  <sortState xmlns:xlrd2="http://schemas.microsoft.com/office/spreadsheetml/2017/richdata2" ref="N39:Q42">
    <sortCondition ref="O38:O42"/>
  </sortState>
  <tableColumns count="4">
    <tableColumn id="1" xr3:uid="{00000000-0010-0000-3A00-000001000000}" name="If someone were to report an incident of sexual violence to a campus authority:" dataDxfId="137"/>
    <tableColumn id="2" xr3:uid="{00000000-0010-0000-3A00-000002000000}" name="Percent" dataDxfId="136"/>
    <tableColumn id="3" xr3:uid="{00000000-0010-0000-3A00-000003000000}" name="A/SA Count " dataDxfId="135"/>
    <tableColumn id="4" xr3:uid="{00000000-0010-0000-3A00-000004000000}" name="Individual N" dataDxfId="134"/>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842465455" displayName="Table842465455" ref="N47:Q51" totalsRowShown="0" headerRowDxfId="133" headerRowBorderDxfId="132" tableBorderDxfId="131" totalsRowBorderDxfId="130">
  <autoFilter ref="N47:Q51" xr:uid="{00000000-0009-0000-0100-000036000000}"/>
  <sortState xmlns:xlrd2="http://schemas.microsoft.com/office/spreadsheetml/2017/richdata2" ref="N48:Q51">
    <sortCondition ref="O29:O33"/>
  </sortState>
  <tableColumns count="4">
    <tableColumn id="1" xr3:uid="{00000000-0010-0000-3B00-000001000000}" name="If someone were to report an incident of sexual violence to a campus authority:" dataDxfId="129"/>
    <tableColumn id="2" xr3:uid="{00000000-0010-0000-3B00-000002000000}" name="Percent" dataDxfId="128"/>
    <tableColumn id="3" xr3:uid="{00000000-0010-0000-3B00-000003000000}" name="A/SA Count " dataDxfId="127"/>
    <tableColumn id="4" xr3:uid="{00000000-0010-0000-3B00-000004000000}" name="Individual N" dataDxfId="126"/>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3C000000}" name="Table9" displayName="Table9" ref="T2:Z6" totalsRowShown="0" headerRowDxfId="125" dataDxfId="123" headerRowBorderDxfId="124" tableBorderDxfId="122" totalsRowBorderDxfId="121">
  <autoFilter ref="T2:Z6" xr:uid="{00000000-0009-0000-0100-000009000000}"/>
  <sortState xmlns:xlrd2="http://schemas.microsoft.com/office/spreadsheetml/2017/richdata2" ref="T3:Z6">
    <sortCondition ref="U2:U6"/>
  </sortState>
  <tableColumns count="7">
    <tableColumn id="1" xr3:uid="{00000000-0010-0000-3C00-000001000000}" name="Has anyone done the following to you since the beginning of the school year?" dataDxfId="120"/>
    <tableColumn id="2" xr3:uid="{00000000-0010-0000-3C00-000002000000}" name="%" dataDxfId="119"/>
    <tableColumn id="3" xr3:uid="{00000000-0010-0000-3C00-000003000000}" name="Respondent YES Count" dataDxfId="118"/>
    <tableColumn id="4" xr3:uid="{00000000-0010-0000-3C00-000004000000}" name="Class Count" dataDxfId="117"/>
    <tableColumn id="5" xr3:uid="{00000000-0010-0000-3C00-000005000000}" name="Social Count" dataDxfId="116"/>
    <tableColumn id="6" xr3:uid="{00000000-0010-0000-3C00-000006000000}" name="Other Count" dataDxfId="115"/>
    <tableColumn id="7" xr3:uid="{00000000-0010-0000-3C00-000007000000}" name="No" dataDxfId="114"/>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3D000000}" name="Table13" displayName="Table13" ref="AC8:AJ13" totalsRowShown="0" headerRowDxfId="113" headerRowBorderDxfId="112" tableBorderDxfId="111" totalsRowBorderDxfId="110">
  <autoFilter ref="AC8:AJ13" xr:uid="{00000000-0009-0000-0100-00000D000000}"/>
  <sortState xmlns:xlrd2="http://schemas.microsoft.com/office/spreadsheetml/2017/richdata2" ref="AC9:AJ13">
    <sortCondition descending="1" ref="AF8:AF13"/>
  </sortState>
  <tableColumns count="8">
    <tableColumn id="1" xr3:uid="{00000000-0010-0000-3D00-000001000000}" name="TYPES OF SV" dataDxfId="109"/>
    <tableColumn id="2" xr3:uid="{00000000-0010-0000-3D00-000002000000}" name="Yes once count" dataDxfId="108"/>
    <tableColumn id="3" xr3:uid="{00000000-0010-0000-3D00-000003000000}" name="Yes, more than once count" dataDxfId="107"/>
    <tableColumn id="4" xr3:uid="{00000000-0010-0000-3D00-000004000000}" name="Yes, one or more times count" dataDxfId="106"/>
    <tableColumn id="5" xr3:uid="{00000000-0010-0000-3D00-000005000000}" name="Unsure count" dataDxfId="105" dataCellStyle="Percent"/>
    <tableColumn id="6" xr3:uid="{00000000-0010-0000-3D00-000006000000}" name="Yes, one or more times %" dataDxfId="104" dataCellStyle="Percent"/>
    <tableColumn id="7" xr3:uid="{00000000-0010-0000-3D00-000007000000}" name="Unsure %" dataDxfId="103" dataCellStyle="Percent"/>
    <tableColumn id="8" xr3:uid="{00000000-0010-0000-3D00-000008000000}" name="Individual N" dataDxfId="102"/>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3E000000}" name="Table14" displayName="Table14" ref="AC18:AH25" totalsRowShown="0" headerRowDxfId="101" headerRowBorderDxfId="100" tableBorderDxfId="99" totalsRowBorderDxfId="98">
  <autoFilter ref="AC18:AH25" xr:uid="{00000000-0009-0000-0100-00000E000000}"/>
  <sortState xmlns:xlrd2="http://schemas.microsoft.com/office/spreadsheetml/2017/richdata2" ref="AC19:AH25">
    <sortCondition descending="1" ref="AD18:AD25"/>
  </sortState>
  <tableColumns count="6">
    <tableColumn id="1" xr3:uid="{00000000-0010-0000-3E00-000001000000}" name="Did the person(s) who did one or more of the behaviors listed above do them by…" dataDxfId="97"/>
    <tableColumn id="2" xr3:uid="{00000000-0010-0000-3E00-000002000000}" name="Yes" dataDxfId="96" dataCellStyle="Percent"/>
    <tableColumn id="3" xr3:uid="{00000000-0010-0000-3E00-000003000000}" name="Yes Count" dataDxfId="95" dataCellStyle="Normal_perp behavior"/>
    <tableColumn id="4" xr3:uid="{00000000-0010-0000-3E00-000004000000}" name="Unsure " dataDxfId="94" dataCellStyle="Percent"/>
    <tableColumn id="5" xr3:uid="{00000000-0010-0000-3E00-000005000000}" name="Unsure Count" dataDxfId="93" dataCellStyle="Normal_perp behavior"/>
    <tableColumn id="6" xr3:uid="{00000000-0010-0000-3E00-000006000000}" name="Individual N" dataDxfId="92"/>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3F000000}" name="Table15" displayName="Table15" ref="T12:V19" totalsRowShown="0" headerRowBorderDxfId="91" tableBorderDxfId="90" totalsRowBorderDxfId="89">
  <autoFilter ref="T12:V19" xr:uid="{00000000-0009-0000-0100-00000F000000}"/>
  <sortState xmlns:xlrd2="http://schemas.microsoft.com/office/spreadsheetml/2017/richdata2" ref="T13:V19">
    <sortCondition descending="1" ref="U12:U19"/>
  </sortState>
  <tableColumns count="3">
    <tableColumn id="1" xr3:uid="{00000000-0010-0000-3F00-000001000000}" name="What is/was your relationship with the person who conducted this unwanted behavior?" dataDxfId="88"/>
    <tableColumn id="2" xr3:uid="{00000000-0010-0000-3F00-000002000000}" name="Percent" dataDxfId="87" dataCellStyle="Percent"/>
    <tableColumn id="3" xr3:uid="{00000000-0010-0000-3F00-000003000000}" name="Count" dataDxfId="86"/>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E0A657-9F53-4C81-9CB3-3BE28111660F}" name="Table10" displayName="Table10" ref="AC28:AE36" totalsRowShown="0" headerRowBorderDxfId="85">
  <autoFilter ref="AC28:AE36" xr:uid="{B3722D7C-C488-4826-B54D-52D2DCEE3875}"/>
  <tableColumns count="3">
    <tableColumn id="1" xr3:uid="{D71F4473-C428-43A5-BF7E-28B57A844441}" name="Where did the incident occur?" dataDxfId="84"/>
    <tableColumn id="2" xr3:uid="{E62E2571-4D7D-4EC0-A829-ED8CFD11E442}" name="Percent" dataDxfId="83" dataCellStyle="Percent"/>
    <tableColumn id="3" xr3:uid="{8B946CFD-275F-400E-82F4-C0A39934C2A5}" name="Count" dataDxfId="82" dataCellStyle="Percent"/>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41000000}" name="Table17401932" displayName="Table17401932" ref="Q6:S13" totalsRowShown="0" headerRowBorderDxfId="81" tableBorderDxfId="80" totalsRowBorderDxfId="79">
  <autoFilter ref="Q6:S13" xr:uid="{00000000-0009-0000-0100-00001F000000}"/>
  <sortState xmlns:xlrd2="http://schemas.microsoft.com/office/spreadsheetml/2017/richdata2" ref="Q7:S13">
    <sortCondition descending="1" ref="R6:R13"/>
  </sortState>
  <tableColumns count="3">
    <tableColumn id="1" xr3:uid="{00000000-0010-0000-4100-000001000000}" name="Who did you tell about the incident?" dataDxfId="78"/>
    <tableColumn id="2" xr3:uid="{00000000-0010-0000-4100-000002000000}" name="Percent" dataDxfId="77" dataCellStyle="Percent"/>
    <tableColumn id="3" xr3:uid="{00000000-0010-0000-4100-000003000000}" name="Count" dataDxfId="76"/>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42000000}" name="Table18412038" displayName="Table18412038" ref="Q17:S25" totalsRowShown="0" headerRowBorderDxfId="75" tableBorderDxfId="74" totalsRowBorderDxfId="73">
  <autoFilter ref="Q17:S25" xr:uid="{00000000-0009-0000-0100-000025000000}"/>
  <sortState xmlns:xlrd2="http://schemas.microsoft.com/office/spreadsheetml/2017/richdata2" ref="Q18:S25">
    <sortCondition descending="1" ref="R17:R25"/>
  </sortState>
  <tableColumns count="3">
    <tableColumn id="1" xr3:uid="{00000000-0010-0000-4200-000001000000}" name="What kind of responses did you receive from those you told or reported to?" dataDxfId="72"/>
    <tableColumn id="2" xr3:uid="{00000000-0010-0000-4200-000002000000}" name="Percent" dataDxfId="71"/>
    <tableColumn id="3" xr3:uid="{00000000-0010-0000-4200-000003000000}" name="Count" dataDxfId="70"/>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43000000}" name="Table19423143" displayName="Table19423143" ref="Q29:T40" totalsRowShown="0" headerRowBorderDxfId="69" tableBorderDxfId="68" totalsRowBorderDxfId="67">
  <autoFilter ref="Q29:T40" xr:uid="{00000000-0009-0000-0100-00002A000000}"/>
  <sortState xmlns:xlrd2="http://schemas.microsoft.com/office/spreadsheetml/2017/richdata2" ref="Q30:T40">
    <sortCondition descending="1" ref="R29:R40"/>
  </sortState>
  <tableColumns count="4">
    <tableColumn id="1" xr3:uid="{00000000-0010-0000-4300-000001000000}" name="What thoughts or concerns crossed your mind when you were deciding whether to report your experience?" dataDxfId="66"/>
    <tableColumn id="2" xr3:uid="{00000000-0010-0000-4300-000002000000}" name="Percent" dataDxfId="65" dataCellStyle="Percent"/>
    <tableColumn id="3" xr3:uid="{00000000-0010-0000-4300-000003000000}" name="Count" dataDxfId="64"/>
    <tableColumn id="4" xr3:uid="{00000000-0010-0000-4300-000004000000}" name="Sort Order" dataDxfId="6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4000000}" name="Table435" displayName="Table435" ref="N20:Q27" totalsRowShown="0" headerRowDxfId="355" headerRowBorderDxfId="354" tableBorderDxfId="353" totalsRowBorderDxfId="352">
  <autoFilter ref="N20:Q27" xr:uid="{00000000-0009-0000-0100-000022000000}"/>
  <sortState xmlns:xlrd2="http://schemas.microsoft.com/office/spreadsheetml/2017/richdata2" ref="N21:Q27">
    <sortCondition ref="Q20:Q27"/>
  </sortState>
  <tableColumns count="4">
    <tableColumn id="1" xr3:uid="{00000000-0010-0000-0400-000001000000}" name="Race" dataDxfId="351"/>
    <tableColumn id="2" xr3:uid="{00000000-0010-0000-0400-000002000000}" name="Percent" dataDxfId="350" dataCellStyle="Percent"/>
    <tableColumn id="3" xr3:uid="{00000000-0010-0000-0400-000003000000}" name="Count" dataDxfId="349"/>
    <tableColumn id="4" xr3:uid="{00000000-0010-0000-0400-000004000000}" name="Sort Order" dataDxfId="348"/>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44000000}" name="Table539" displayName="Table539" ref="T11:U14" totalsRowShown="0" headerRowBorderDxfId="62" tableBorderDxfId="61" totalsRowBorderDxfId="60">
  <autoFilter ref="T11:U14" xr:uid="{00000000-0009-0000-0100-000026000000}"/>
  <tableColumns count="2">
    <tableColumn id="1" xr3:uid="{00000000-0010-0000-4400-000001000000}" name="Column1"/>
    <tableColumn id="2" xr3:uid="{00000000-0010-0000-4400-000002000000}" name="Column2" dataDxfId="59" dataCellStyle="Percent"/>
  </tableColumns>
  <tableStyleInfo name="TableStyleLight16"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45000000}" name="Table25" displayName="Table25" ref="T2:Z6" totalsRowShown="0" headerRowDxfId="58" headerRowBorderDxfId="57" tableBorderDxfId="56" totalsRowBorderDxfId="55">
  <autoFilter ref="T2:Z6" xr:uid="{00000000-0009-0000-0100-000019000000}"/>
  <sortState xmlns:xlrd2="http://schemas.microsoft.com/office/spreadsheetml/2017/richdata2" ref="T3:Z6">
    <sortCondition ref="X2:X6"/>
  </sortState>
  <tableColumns count="7">
    <tableColumn id="1" xr3:uid="{00000000-0010-0000-4500-000001000000}" name="Percent of respondents who rate themselves as likely/very likely to engage in the following behaviors compared to their peers " dataDxfId="54"/>
    <tableColumn id="2" xr3:uid="{00000000-0010-0000-4500-000002000000}" name="Peers Count" dataDxfId="53"/>
    <tableColumn id="3" xr3:uid="{00000000-0010-0000-4500-000003000000}" name="Self Count" dataDxfId="52"/>
    <tableColumn id="4" xr3:uid="{00000000-0010-0000-4500-000004000000}" name="Peers" dataDxfId="51" dataCellStyle="Percent"/>
    <tableColumn id="5" xr3:uid="{00000000-0010-0000-4500-000005000000}" name="Self" dataDxfId="50" dataCellStyle="Percent"/>
    <tableColumn id="6" xr3:uid="{00000000-0010-0000-4500-000006000000}" name="Self n" dataDxfId="49"/>
    <tableColumn id="7" xr3:uid="{00000000-0010-0000-4500-000007000000}" name="Peer n" dataDxfId="48"/>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46000000}" name="Table26" displayName="Table26" ref="N2:P10" totalsRowShown="0" headerRowDxfId="47" headerRowBorderDxfId="46" tableBorderDxfId="45" totalsRowBorderDxfId="44">
  <autoFilter ref="N2:P10" xr:uid="{00000000-0009-0000-0100-00001A000000}"/>
  <sortState xmlns:xlrd2="http://schemas.microsoft.com/office/spreadsheetml/2017/richdata2" ref="N3:P10">
    <sortCondition descending="1" ref="O2:O10"/>
  </sortState>
  <tableColumns count="3">
    <tableColumn id="1" xr3:uid="{00000000-0010-0000-4600-000001000000}" name="In response to this situation:" dataDxfId="43"/>
    <tableColumn id="2" xr3:uid="{00000000-0010-0000-4600-000002000000}" name="Percent" dataDxfId="42" dataCellStyle="Percent"/>
    <tableColumn id="3" xr3:uid="{00000000-0010-0000-4600-000003000000}" name="Count" dataDxfId="41"/>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48000000}" name="Table2045" displayName="Table2045" ref="V34:X43" totalsRowShown="0" headerRowDxfId="40" headerRowBorderDxfId="39" tableBorderDxfId="38" totalsRowBorderDxfId="37">
  <autoFilter ref="V34:X43" xr:uid="{00000000-0009-0000-0100-00002C000000}"/>
  <sortState xmlns:xlrd2="http://schemas.microsoft.com/office/spreadsheetml/2017/richdata2" ref="V35:X43">
    <sortCondition descending="1" ref="W34:W43"/>
  </sortState>
  <tableColumns count="3">
    <tableColumn id="1" xr3:uid="{00000000-0010-0000-4800-000001000000}" name="Who did you tell about the incident?" dataDxfId="36"/>
    <tableColumn id="2" xr3:uid="{00000000-0010-0000-4800-000002000000}" name="Percent" dataDxfId="35"/>
    <tableColumn id="3" xr3:uid="{00000000-0010-0000-4800-000003000000}" name="Count" dataDxfId="34"/>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49000000}" name="Table2147" displayName="Table2147" ref="V23:X30" totalsRowShown="0" headerRowBorderDxfId="33" tableBorderDxfId="32" totalsRowBorderDxfId="31">
  <autoFilter ref="V23:X30" xr:uid="{00000000-0009-0000-0100-00002E000000}"/>
  <sortState xmlns:xlrd2="http://schemas.microsoft.com/office/spreadsheetml/2017/richdata2" ref="V24:X30">
    <sortCondition descending="1" ref="W23:W30"/>
  </sortState>
  <tableColumns count="3">
    <tableColumn id="1" xr3:uid="{00000000-0010-0000-4900-000001000000}" name="Relationship" dataDxfId="30"/>
    <tableColumn id="2" xr3:uid="{00000000-0010-0000-4900-000002000000}" name="Percent" dataDxfId="29" dataCellStyle="Percent"/>
    <tableColumn id="3" xr3:uid="{00000000-0010-0000-4900-000003000000}" name="Count" dataDxfId="28"/>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4A000000}" name="Table2248" displayName="Table2248" ref="N48:P53" totalsRowShown="0" headerRowDxfId="27" headerRowBorderDxfId="26" tableBorderDxfId="25" totalsRowBorderDxfId="24">
  <autoFilter ref="N48:P53" xr:uid="{00000000-0009-0000-0100-00002F000000}"/>
  <tableColumns count="3">
    <tableColumn id="1" xr3:uid="{00000000-0010-0000-4A00-000001000000}" name="Percent of respondents who say that the school's formal procedures did the following (n=20)" dataDxfId="23"/>
    <tableColumn id="2" xr3:uid="{00000000-0010-0000-4A00-000002000000}" name="Percent" dataDxfId="22" dataCellStyle="Percent"/>
    <tableColumn id="3" xr3:uid="{00000000-0010-0000-4A00-000003000000}" name="Count" dataDxfId="21"/>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4B000000}" name="Table2349" displayName="Table2349" ref="V3:Y12" totalsRowShown="0" headerRowDxfId="20" headerRowBorderDxfId="19" tableBorderDxfId="18" totalsRowBorderDxfId="17">
  <autoFilter ref="V3:Y12" xr:uid="{00000000-0009-0000-0100-000030000000}"/>
  <sortState xmlns:xlrd2="http://schemas.microsoft.com/office/spreadsheetml/2017/richdata2" ref="V4:Y12">
    <sortCondition descending="1" ref="W3:W12"/>
  </sortState>
  <tableColumns count="4">
    <tableColumn id="1" xr3:uid="{00000000-0010-0000-4B00-000001000000}" name="Has anyone frightened, concerned, angered, or annoyed you by…" dataDxfId="16"/>
    <tableColumn id="2" xr3:uid="{00000000-0010-0000-4B00-000002000000}" name="Percent" dataDxfId="15" dataCellStyle="Percent"/>
    <tableColumn id="3" xr3:uid="{00000000-0010-0000-4B00-000003000000}" name="Count" dataDxfId="14"/>
    <tableColumn id="4" xr3:uid="{00000000-0010-0000-4B00-000004000000}" name="Sort Order" dataDxfId="13"/>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4C000000}" name="Table2450" displayName="Table2450" ref="N36:Q39" totalsRowShown="0" headerRowBorderDxfId="12" tableBorderDxfId="11" totalsRowBorderDxfId="10">
  <autoFilter ref="N36:Q39" xr:uid="{00000000-0009-0000-0100-000031000000}"/>
  <tableColumns count="4">
    <tableColumn id="1" xr3:uid="{00000000-0010-0000-4C00-000001000000}" name="What happened after the incident?" dataDxfId="9"/>
    <tableColumn id="2" xr3:uid="{00000000-0010-0000-4C00-000002000000}" name="Count Yes"/>
    <tableColumn id="3" xr3:uid="{00000000-0010-0000-4C00-000003000000}" name="Count No" dataDxfId="8"/>
    <tableColumn id="4" xr3:uid="{00000000-0010-0000-4C00-000004000000}" name="N Value" dataDxfId="7"/>
  </tableColumns>
  <tableStyleInfo name="TableStyleLight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4D000000}" name="Table4552" displayName="Table4552" ref="N9:P19" totalsRowShown="0" headerRowDxfId="6" headerRowBorderDxfId="5" tableBorderDxfId="4" totalsRowBorderDxfId="3">
  <autoFilter ref="N9:P19" xr:uid="{00000000-0009-0000-0100-000033000000}"/>
  <sortState xmlns:xlrd2="http://schemas.microsoft.com/office/spreadsheetml/2017/richdata2" ref="N10:P19">
    <sortCondition descending="1" ref="O9:O19"/>
  </sortState>
  <tableColumns count="3">
    <tableColumn id="1" xr3:uid="{00000000-0010-0000-4D00-000001000000}" name="NONVIOLENT IPV" dataDxfId="2"/>
    <tableColumn id="2" xr3:uid="{00000000-0010-0000-4D00-000002000000}" name="Percent" dataDxfId="1" dataCellStyle="Percent"/>
    <tableColumn id="3" xr3:uid="{00000000-0010-0000-4D00-000003000000}" name="Count" dataDxfId="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5000000}" name="Table536" displayName="Table536" ref="U28:W33" totalsRowShown="0" headerRowDxfId="347" headerRowBorderDxfId="346" tableBorderDxfId="345" totalsRowBorderDxfId="344">
  <autoFilter ref="U28:W33" xr:uid="{00000000-0009-0000-0100-000023000000}"/>
  <sortState xmlns:xlrd2="http://schemas.microsoft.com/office/spreadsheetml/2017/richdata2" ref="U29:W33">
    <sortCondition descending="1" ref="V28:V33"/>
  </sortState>
  <tableColumns count="3">
    <tableColumn id="1" xr3:uid="{00000000-0010-0000-0500-000001000000}" name="Gender Identity" dataDxfId="343"/>
    <tableColumn id="2" xr3:uid="{00000000-0010-0000-0500-000002000000}" name="Percent" dataDxfId="342" dataCellStyle="Percent"/>
    <tableColumn id="3" xr3:uid="{00000000-0010-0000-0500-000003000000}" name="Count" dataDxfId="341"/>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N15:P17" totalsRowShown="0" headerRowDxfId="340" headerRowBorderDxfId="339" tableBorderDxfId="338" totalsRowBorderDxfId="337">
  <autoFilter ref="N15:P17" xr:uid="{00000000-0009-0000-0100-000002000000}"/>
  <tableColumns count="3">
    <tableColumn id="1" xr3:uid="{00000000-0010-0000-0700-000001000000}" name="All groups " dataDxfId="336"/>
    <tableColumn id="2" xr3:uid="{00000000-0010-0000-0700-000002000000}" name="Percent" dataDxfId="335" dataCellStyle="Percent"/>
    <tableColumn id="3" xr3:uid="{00000000-0010-0000-0700-000003000000}" name="Cou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88904C-2793-4B24-948F-5B12A38B6B65}" name="Table1" displayName="Table1" ref="O43:Q47" totalsRowShown="0" headerRowDxfId="334">
  <autoFilter ref="O43:Q47" xr:uid="{8C98AB97-979F-4989-9AFF-99158C925A89}"/>
  <sortState xmlns:xlrd2="http://schemas.microsoft.com/office/spreadsheetml/2017/richdata2" ref="O44:Q47">
    <sortCondition descending="1" ref="Q43:Q47"/>
  </sortState>
  <tableColumns count="3">
    <tableColumn id="1" xr3:uid="{D1A873BD-4425-4182-AC97-FE54122FAA32}" name="Campus Location" dataDxfId="333"/>
    <tableColumn id="2" xr3:uid="{AC28AC28-C739-4031-9329-4D067A1C2258}" name="count" dataDxfId="332"/>
    <tableColumn id="3" xr3:uid="{711B3F85-E57F-4992-B9FD-3FAB76C8D4C0}" name="%" dataDxfId="331" dataCellStyle="Percent"/>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4B66645-F896-42A8-8180-7FFDC96E6C83}" name="Table6" displayName="Table6" ref="U38:W46" totalsRowShown="0" headerRowDxfId="330" headerRowBorderDxfId="329" tableBorderDxfId="328" totalsRowBorderDxfId="327">
  <autoFilter ref="U38:W46" xr:uid="{D5C0E90F-F874-419A-92E3-A8E8B3B43157}"/>
  <tableColumns count="3">
    <tableColumn id="1" xr3:uid="{D6D13CE4-B89D-46CE-AF3B-18217D8DA5F4}" name="Sexual Orientation" dataDxfId="326"/>
    <tableColumn id="2" xr3:uid="{4D224B94-0488-42F0-971D-83C68891E4E8}" name="Percent" dataDxfId="325" dataCellStyle="Percent"/>
    <tableColumn id="3" xr3:uid="{AE1DE5C7-D98A-4B94-B3FB-D76C154D7A4D}" name="Count" dataDxfId="32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O3:Q13" totalsRowShown="0" headerRowDxfId="323" headerRowBorderDxfId="322" tableBorderDxfId="321" totalsRowBorderDxfId="320">
  <autoFilter ref="O3:Q13" xr:uid="{00000000-0009-0000-0100-000003000000}"/>
  <sortState xmlns:xlrd2="http://schemas.microsoft.com/office/spreadsheetml/2017/richdata2" ref="O4:Q13">
    <sortCondition descending="1" ref="P3:P13"/>
  </sortState>
  <tableColumns count="3">
    <tableColumn id="1" xr3:uid="{00000000-0010-0000-0800-000001000000}" name="Why did you consider leaving? (select all that apply)" dataDxfId="319"/>
    <tableColumn id="2" xr3:uid="{00000000-0010-0000-0800-000002000000}" name="Percent" dataDxfId="318" dataCellStyle="Percent"/>
    <tableColumn id="3" xr3:uid="{00000000-0010-0000-0800-000003000000}" name="Count" dataDxfId="317"/>
  </tableColumns>
  <tableStyleInfo name="TableStyleLight1" showFirstColumn="0" showLastColumn="0" showRowStripes="1" showColumnStripes="0"/>
</table>
</file>

<file path=xl/theme/theme1.xml><?xml version="1.0" encoding="utf-8"?>
<a:theme xmlns:a="http://schemas.openxmlformats.org/drawingml/2006/main" name="ABC_020513">
  <a:themeElements>
    <a:clrScheme name="EAB January 2015">
      <a:dk1>
        <a:srgbClr val="4F5861"/>
      </a:dk1>
      <a:lt1>
        <a:srgbClr val="FFFFFF"/>
      </a:lt1>
      <a:dk2>
        <a:srgbClr val="F28B00"/>
      </a:dk2>
      <a:lt2>
        <a:srgbClr val="DEE0E0"/>
      </a:lt2>
      <a:accent1>
        <a:srgbClr val="C8CACC"/>
      </a:accent1>
      <a:accent2>
        <a:srgbClr val="A0A4A9"/>
      </a:accent2>
      <a:accent3>
        <a:srgbClr val="797F86"/>
      </a:accent3>
      <a:accent4>
        <a:srgbClr val="4F5861"/>
      </a:accent4>
      <a:accent5>
        <a:srgbClr val="004A88"/>
      </a:accent5>
      <a:accent6>
        <a:srgbClr val="0070CD"/>
      </a:accent6>
      <a:hlink>
        <a:srgbClr val="0070CD"/>
      </a:hlink>
      <a:folHlink>
        <a:srgbClr val="A0A4A9"/>
      </a:folHlink>
    </a:clrScheme>
    <a:fontScheme name="EAB-Rockwell/Verdana">
      <a:majorFont>
        <a:latin typeface="Rockwell"/>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noFill/>
        </a:ln>
      </a:spPr>
      <a:bodyPr rot="0" spcFirstLastPara="0" vertOverflow="overflow" horzOverflow="overflow" vert="horz" wrap="square" lIns="91440" tIns="45720" rIns="91440" bIns="45720" numCol="1" spcCol="0" rtlCol="0" fromWordArt="0" anchor="t" anchorCtr="0" forceAA="0" compatLnSpc="1">
        <a:prstTxWarp prst="textNoShape">
          <a:avLst/>
        </a:prstTxWarp>
        <a:noAutofit/>
      </a:bodyPr>
      <a:lstStyle>
        <a:defPPr algn="ctr">
          <a:spcBef>
            <a:spcPts val="500"/>
          </a:spcBef>
          <a:defRPr sz="1000" dirty="0" err="1"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bwMode="gray">
        <a:ln w="12700">
          <a:solidFill>
            <a:schemeClr val="accent3"/>
          </a:solidFill>
          <a:headEnd type="none"/>
          <a:tailEnd type="none"/>
        </a:ln>
      </a:spPr>
      <a:bodyPr/>
      <a:lstStyle/>
      <a:style>
        <a:lnRef idx="1">
          <a:schemeClr val="accent1"/>
        </a:lnRef>
        <a:fillRef idx="0">
          <a:schemeClr val="accent1"/>
        </a:fillRef>
        <a:effectRef idx="0">
          <a:schemeClr val="accent1"/>
        </a:effectRef>
        <a:fontRef idx="minor">
          <a:schemeClr val="tx1"/>
        </a:fontRef>
      </a:style>
    </a:lnDef>
    <a:txDef>
      <a:spPr bwMode="gray">
        <a:noFill/>
      </a:spPr>
      <a:bodyPr vertOverflow="clip" horzOverflow="clip" wrap="square" lIns="45720" rIns="45720" rtlCol="0" anchor="t">
        <a:noAutofit/>
      </a:bodyPr>
      <a:lstStyle>
        <a:defPPr marL="0" marR="0" indent="0" defTabSz="914400" eaLnBrk="1" fontAlgn="auto" latinLnBrk="0" hangingPunct="1">
          <a:lnSpc>
            <a:spcPct val="100000"/>
          </a:lnSpc>
          <a:spcBef>
            <a:spcPts val="500"/>
          </a:spcBef>
          <a:spcAft>
            <a:spcPts val="0"/>
          </a:spcAft>
          <a:buClrTx/>
          <a:buSzTx/>
          <a:buFontTx/>
          <a:buNone/>
          <a:tabLst/>
          <a:defRPr sz="1000" b="0">
            <a:solidFill>
              <a:schemeClr val="tx1"/>
            </a:solidFill>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42.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48.xml"/><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4.xml"/><Relationship Id="rId13" Type="http://schemas.openxmlformats.org/officeDocument/2006/relationships/table" Target="../tables/table19.xml"/><Relationship Id="rId3" Type="http://schemas.openxmlformats.org/officeDocument/2006/relationships/table" Target="../tables/table9.xml"/><Relationship Id="rId7" Type="http://schemas.openxmlformats.org/officeDocument/2006/relationships/table" Target="../tables/table13.xml"/><Relationship Id="rId12" Type="http://schemas.openxmlformats.org/officeDocument/2006/relationships/table" Target="../tables/table18.xml"/><Relationship Id="rId2" Type="http://schemas.openxmlformats.org/officeDocument/2006/relationships/drawing" Target="../drawings/drawing4.xml"/><Relationship Id="rId16" Type="http://schemas.openxmlformats.org/officeDocument/2006/relationships/table" Target="../tables/table22.xml"/><Relationship Id="rId1" Type="http://schemas.openxmlformats.org/officeDocument/2006/relationships/printerSettings" Target="../printerSettings/printerSettings4.bin"/><Relationship Id="rId6" Type="http://schemas.openxmlformats.org/officeDocument/2006/relationships/table" Target="../tables/table12.xml"/><Relationship Id="rId11" Type="http://schemas.openxmlformats.org/officeDocument/2006/relationships/table" Target="../tables/table17.xml"/><Relationship Id="rId5" Type="http://schemas.openxmlformats.org/officeDocument/2006/relationships/table" Target="../tables/table11.xml"/><Relationship Id="rId15" Type="http://schemas.openxmlformats.org/officeDocument/2006/relationships/table" Target="../tables/table2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 Id="rId14" Type="http://schemas.openxmlformats.org/officeDocument/2006/relationships/table" Target="../tables/table2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0.xml"/><Relationship Id="rId3" Type="http://schemas.openxmlformats.org/officeDocument/2006/relationships/table" Target="../tables/table25.xml"/><Relationship Id="rId7" Type="http://schemas.openxmlformats.org/officeDocument/2006/relationships/table" Target="../tables/table2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 Id="rId9" Type="http://schemas.openxmlformats.org/officeDocument/2006/relationships/table" Target="../tables/table3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2.xml"/><Relationship Id="rId7" Type="http://schemas.openxmlformats.org/officeDocument/2006/relationships/table" Target="../tables/table3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table" Target="../tables/table39.xml"/><Relationship Id="rId4" Type="http://schemas.openxmlformats.org/officeDocument/2006/relationships/table" Target="../tables/table3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P45"/>
  <sheetViews>
    <sheetView showGridLines="0" showRowColHeaders="0" tabSelected="1" showWhiteSpace="0" zoomScale="80" zoomScaleNormal="80" zoomScaleSheetLayoutView="80" zoomScalePageLayoutView="80" workbookViewId="0">
      <selection activeCell="T24" sqref="T24"/>
    </sheetView>
  </sheetViews>
  <sheetFormatPr defaultColWidth="9.90625" defaultRowHeight="15" customHeight="1"/>
  <cols>
    <col min="1" max="1" width="23.7265625" style="4" customWidth="1"/>
    <col min="2" max="2" width="3.7265625" style="4" customWidth="1"/>
    <col min="3" max="4" width="9.90625" style="2" customWidth="1"/>
    <col min="5" max="13" width="9.90625" style="2"/>
    <col min="14" max="14" width="9.90625" style="2" customWidth="1"/>
    <col min="15" max="15" width="9.90625" style="2"/>
    <col min="16" max="17" width="9.90625" style="2" customWidth="1"/>
    <col min="18" max="16384" width="9.90625" style="2"/>
  </cols>
  <sheetData>
    <row r="1" spans="1:16" ht="65" customHeight="1" thickBot="1">
      <c r="A1" s="385"/>
      <c r="B1" s="5"/>
      <c r="C1" s="5"/>
      <c r="D1" s="5"/>
      <c r="E1" s="5"/>
      <c r="F1" s="5"/>
      <c r="G1" s="5"/>
      <c r="H1" s="5"/>
      <c r="I1" s="5"/>
      <c r="J1" s="5"/>
      <c r="K1" s="5"/>
      <c r="L1" s="5"/>
      <c r="M1" s="226"/>
      <c r="N1" s="8"/>
      <c r="P1" s="9" t="s">
        <v>1</v>
      </c>
    </row>
    <row r="2" spans="1:16" ht="18" customHeight="1">
      <c r="A2" s="419" t="s">
        <v>101</v>
      </c>
      <c r="B2" s="419"/>
      <c r="C2" s="419"/>
      <c r="D2" s="419"/>
      <c r="E2" s="419"/>
      <c r="F2" s="419"/>
      <c r="G2" s="419"/>
      <c r="H2" s="419"/>
      <c r="I2" s="419"/>
      <c r="J2" s="419"/>
      <c r="K2" s="419"/>
      <c r="L2" s="419"/>
      <c r="M2" s="419"/>
      <c r="N2" s="419"/>
      <c r="O2" s="419"/>
      <c r="P2" s="419"/>
    </row>
    <row r="3" spans="1:16" ht="15" customHeight="1">
      <c r="A3" s="388"/>
    </row>
    <row r="4" spans="1:16" ht="15" customHeight="1">
      <c r="A4" s="389"/>
    </row>
    <row r="5" spans="1:16" ht="15" customHeight="1">
      <c r="A5" s="388"/>
      <c r="E5" s="6"/>
      <c r="F5" s="6"/>
      <c r="G5" s="6"/>
      <c r="H5" s="6"/>
      <c r="I5" s="6"/>
      <c r="J5" s="6"/>
      <c r="K5" s="6"/>
      <c r="L5" s="6"/>
      <c r="M5" s="6"/>
      <c r="N5" s="6"/>
    </row>
    <row r="6" spans="1:16" ht="15" customHeight="1">
      <c r="A6" s="390"/>
      <c r="B6" s="18"/>
      <c r="E6" s="6"/>
      <c r="F6" s="6"/>
      <c r="G6" s="6"/>
      <c r="H6" s="6"/>
      <c r="I6" s="6"/>
      <c r="J6" s="6"/>
      <c r="K6" s="6"/>
      <c r="L6" s="6"/>
      <c r="M6" s="6"/>
      <c r="N6" s="6"/>
    </row>
    <row r="7" spans="1:16" ht="15" customHeight="1">
      <c r="A7" s="389"/>
      <c r="E7" s="17"/>
      <c r="F7" s="7"/>
      <c r="G7" s="7"/>
      <c r="H7" s="7"/>
      <c r="I7" s="7"/>
      <c r="J7" s="7"/>
      <c r="K7" s="7"/>
      <c r="L7" s="7"/>
      <c r="M7" s="7"/>
      <c r="N7" s="7"/>
    </row>
    <row r="8" spans="1:16" ht="15" customHeight="1">
      <c r="A8" s="389"/>
      <c r="E8" s="16"/>
    </row>
    <row r="9" spans="1:16" s="3" customFormat="1" ht="15" customHeight="1">
      <c r="A9" s="391"/>
      <c r="B9" s="1"/>
      <c r="E9" s="11"/>
    </row>
    <row r="10" spans="1:16" s="3" customFormat="1" ht="15" customHeight="1">
      <c r="A10" s="392"/>
      <c r="B10" s="1"/>
      <c r="E10" s="11"/>
    </row>
    <row r="11" spans="1:16" s="3" customFormat="1" ht="15" customHeight="1">
      <c r="A11" s="392"/>
      <c r="B11" s="1"/>
    </row>
    <row r="12" spans="1:16" s="3" customFormat="1" ht="15" customHeight="1">
      <c r="A12" s="392"/>
      <c r="B12" s="1"/>
    </row>
    <row r="13" spans="1:16" s="3" customFormat="1" ht="15" customHeight="1">
      <c r="A13" s="392"/>
      <c r="B13" s="1"/>
    </row>
    <row r="14" spans="1:16" s="3" customFormat="1" ht="15" customHeight="1">
      <c r="A14" s="392"/>
      <c r="B14" s="1"/>
    </row>
    <row r="15" spans="1:16" ht="15" customHeight="1">
      <c r="A15" s="388"/>
    </row>
    <row r="16" spans="1:16" ht="15" customHeight="1">
      <c r="A16" s="388"/>
    </row>
    <row r="17" spans="1:1" ht="15" customHeight="1">
      <c r="A17" s="388"/>
    </row>
    <row r="18" spans="1:1" ht="15" customHeight="1">
      <c r="A18" s="388"/>
    </row>
    <row r="19" spans="1:1" ht="15" customHeight="1">
      <c r="A19" s="388"/>
    </row>
    <row r="20" spans="1:1" ht="15" customHeight="1">
      <c r="A20" s="388"/>
    </row>
    <row r="21" spans="1:1" ht="15" customHeight="1">
      <c r="A21" s="388"/>
    </row>
    <row r="22" spans="1:1" ht="25.25" customHeight="1">
      <c r="A22" s="388"/>
    </row>
    <row r="23" spans="1:1" ht="25.25" customHeight="1">
      <c r="A23" s="388"/>
    </row>
    <row r="24" spans="1:1" ht="15" customHeight="1">
      <c r="A24" s="388"/>
    </row>
    <row r="25" spans="1:1" ht="15.65" customHeight="1">
      <c r="A25" s="388"/>
    </row>
    <row r="26" spans="1:1" ht="15" customHeight="1">
      <c r="A26" s="388"/>
    </row>
    <row r="27" spans="1:1" ht="15" customHeight="1">
      <c r="A27" s="388"/>
    </row>
    <row r="28" spans="1:1" ht="15" customHeight="1">
      <c r="A28" s="388"/>
    </row>
    <row r="45" spans="8:8" ht="15" customHeight="1">
      <c r="H45" s="2" t="s">
        <v>227</v>
      </c>
    </row>
  </sheetData>
  <sheetProtection algorithmName="SHA-512" hashValue="rrtku1zYxxrEqscr/8UWi1vY9e0s5Dd8oSV0eS4FUVA1GWVWI3hHdTWPueQiRyI+nn4zqBfhECFlrwluti3vpA==" saltValue="fdQvT3mLRSFlDLKtd2CsBw==" spinCount="100000" sheet="1" objects="1" scenarios="1" selectLockedCells="1" selectUnlockedCells="1"/>
  <mergeCells count="1">
    <mergeCell ref="A2:P2"/>
  </mergeCells>
  <pageMargins left="0.25" right="0.25" top="0.75" bottom="0.75" header="0.3" footer="0.3"/>
  <pageSetup paperSize="5"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autoPageBreaks="0"/>
  </sheetPr>
  <dimension ref="A1:AG44"/>
  <sheetViews>
    <sheetView showGridLines="0" showRowColHeaders="0" zoomScale="80" zoomScaleNormal="80" zoomScaleSheetLayoutView="80" workbookViewId="0"/>
  </sheetViews>
  <sheetFormatPr defaultColWidth="9.90625" defaultRowHeight="11.5"/>
  <cols>
    <col min="1" max="1" width="23.7265625" style="4" customWidth="1"/>
    <col min="2" max="2" width="3.7265625" style="4" customWidth="1"/>
    <col min="3" max="3" width="6.7265625" style="2" customWidth="1"/>
    <col min="4" max="4" width="23.36328125" style="2" customWidth="1"/>
    <col min="5" max="6" width="8.6328125" style="2" customWidth="1"/>
    <col min="7" max="7" width="6.453125" style="2" customWidth="1"/>
    <col min="8" max="9" width="8.6328125" style="2" customWidth="1"/>
    <col min="10" max="10" width="7.36328125" style="2" customWidth="1"/>
    <col min="11" max="11" width="9.90625" style="2" customWidth="1"/>
    <col min="12" max="12" width="33.7265625" style="2" customWidth="1"/>
    <col min="13" max="13" width="9.90625" style="2" customWidth="1"/>
    <col min="14" max="14" width="80.36328125" style="2" hidden="1" customWidth="1"/>
    <col min="15" max="15" width="18.453125" style="2" hidden="1" customWidth="1"/>
    <col min="16" max="16" width="12.36328125" style="2" hidden="1" customWidth="1"/>
    <col min="17" max="22" width="9.90625" style="2" hidden="1" customWidth="1"/>
    <col min="23" max="29" width="0" style="2" hidden="1" customWidth="1"/>
    <col min="30" max="16384" width="9.90625" style="2"/>
  </cols>
  <sheetData>
    <row r="1" spans="1:33" ht="65" customHeight="1" thickBot="1">
      <c r="A1" s="385"/>
      <c r="B1" s="5"/>
      <c r="C1" s="5"/>
      <c r="D1" s="5"/>
      <c r="E1" s="5"/>
      <c r="F1" s="5"/>
      <c r="G1" s="5"/>
      <c r="H1" s="5"/>
      <c r="I1" s="5"/>
      <c r="J1" s="5"/>
      <c r="K1" s="8"/>
      <c r="L1" s="69" t="s">
        <v>1</v>
      </c>
      <c r="N1"/>
      <c r="O1"/>
      <c r="P1"/>
      <c r="Q1"/>
      <c r="R1"/>
      <c r="S1"/>
      <c r="T1"/>
      <c r="U1"/>
      <c r="V1"/>
      <c r="W1" t="s">
        <v>365</v>
      </c>
      <c r="X1" t="s">
        <v>366</v>
      </c>
      <c r="Y1"/>
      <c r="Z1"/>
      <c r="AA1"/>
      <c r="AB1"/>
      <c r="AC1"/>
      <c r="AD1"/>
      <c r="AE1"/>
      <c r="AF1"/>
      <c r="AG1"/>
    </row>
    <row r="2" spans="1:33" ht="18" customHeight="1">
      <c r="A2" s="419" t="s">
        <v>103</v>
      </c>
      <c r="B2" s="419"/>
      <c r="C2" s="419"/>
      <c r="D2" s="419"/>
      <c r="E2" s="419"/>
      <c r="F2" s="419"/>
      <c r="G2" s="419"/>
      <c r="H2" s="419"/>
      <c r="I2" s="419"/>
      <c r="J2" s="419"/>
      <c r="K2" s="419"/>
      <c r="L2" s="419"/>
      <c r="M2" s="70"/>
      <c r="N2" s="143" t="s">
        <v>105</v>
      </c>
      <c r="O2" s="144" t="s">
        <v>3</v>
      </c>
      <c r="P2" s="145" t="s">
        <v>84</v>
      </c>
      <c r="Q2" s="12"/>
      <c r="T2" s="143" t="s">
        <v>104</v>
      </c>
      <c r="U2" s="144" t="s">
        <v>216</v>
      </c>
      <c r="V2" s="144" t="s">
        <v>217</v>
      </c>
      <c r="W2" s="144" t="s">
        <v>372</v>
      </c>
      <c r="X2" s="144" t="s">
        <v>373</v>
      </c>
      <c r="Y2" s="144" t="s">
        <v>131</v>
      </c>
      <c r="Z2" s="144" t="s">
        <v>132</v>
      </c>
      <c r="AA2"/>
      <c r="AB2"/>
    </row>
    <row r="3" spans="1:33" ht="15" customHeight="1">
      <c r="A3" s="388"/>
      <c r="M3" s="4"/>
      <c r="N3" s="208" t="s">
        <v>202</v>
      </c>
      <c r="O3" s="84">
        <v>0.62650602409638556</v>
      </c>
      <c r="P3" s="142">
        <v>52</v>
      </c>
      <c r="Q3" s="10"/>
      <c r="T3" s="204" t="s">
        <v>175</v>
      </c>
      <c r="U3" s="95">
        <v>780</v>
      </c>
      <c r="V3" s="95">
        <v>850</v>
      </c>
      <c r="W3" s="98">
        <v>0.83690987124463523</v>
      </c>
      <c r="X3" s="98">
        <v>0.91201716738197425</v>
      </c>
      <c r="Y3" s="95">
        <v>932</v>
      </c>
      <c r="Z3" s="95">
        <v>932</v>
      </c>
      <c r="AA3"/>
      <c r="AB3"/>
    </row>
    <row r="4" spans="1:33" ht="15.75" customHeight="1">
      <c r="A4" s="389"/>
      <c r="M4" s="4"/>
      <c r="N4" s="208" t="s">
        <v>198</v>
      </c>
      <c r="O4" s="84">
        <v>0.39759036144578314</v>
      </c>
      <c r="P4" s="142">
        <v>33</v>
      </c>
      <c r="Q4" s="10"/>
      <c r="T4" s="204" t="s">
        <v>173</v>
      </c>
      <c r="U4" s="95">
        <v>811</v>
      </c>
      <c r="V4" s="95">
        <v>851</v>
      </c>
      <c r="W4" s="98">
        <v>0.87017167381974247</v>
      </c>
      <c r="X4" s="98">
        <v>0.91309012875536477</v>
      </c>
      <c r="Y4" s="95">
        <v>932</v>
      </c>
      <c r="Z4" s="95">
        <v>932</v>
      </c>
      <c r="AA4"/>
      <c r="AB4"/>
    </row>
    <row r="5" spans="1:33" ht="15.75" customHeight="1">
      <c r="A5" s="388"/>
      <c r="D5" s="6"/>
      <c r="E5" s="6"/>
      <c r="F5" s="6"/>
      <c r="I5" s="6"/>
      <c r="J5" s="6"/>
      <c r="K5" s="6"/>
      <c r="L5" s="6"/>
      <c r="M5" s="4"/>
      <c r="N5" s="208" t="s">
        <v>201</v>
      </c>
      <c r="O5" s="84">
        <v>0.26506024096385544</v>
      </c>
      <c r="P5" s="142">
        <v>22</v>
      </c>
      <c r="Q5" s="10"/>
      <c r="T5" s="204" t="s">
        <v>174</v>
      </c>
      <c r="U5" s="95">
        <v>779</v>
      </c>
      <c r="V5" s="95">
        <v>854</v>
      </c>
      <c r="W5" s="98">
        <v>0.83583690987124459</v>
      </c>
      <c r="X5" s="98">
        <v>0.91630901287553645</v>
      </c>
      <c r="Y5" s="95">
        <v>932</v>
      </c>
      <c r="Z5" s="95">
        <v>932</v>
      </c>
      <c r="AA5"/>
      <c r="AB5"/>
    </row>
    <row r="6" spans="1:33" ht="15.75" customHeight="1">
      <c r="A6" s="390"/>
      <c r="B6" s="18"/>
      <c r="D6" s="6"/>
      <c r="E6" s="6"/>
      <c r="F6" s="6"/>
      <c r="G6" s="6"/>
      <c r="H6" s="6"/>
      <c r="I6" s="6"/>
      <c r="J6" s="6"/>
      <c r="K6" s="6"/>
      <c r="L6" s="6"/>
      <c r="M6" s="4"/>
      <c r="N6" s="208" t="s">
        <v>200</v>
      </c>
      <c r="O6" s="84">
        <v>0.21686746987951808</v>
      </c>
      <c r="P6" s="142">
        <v>18</v>
      </c>
      <c r="Q6" s="10"/>
      <c r="T6" s="205" t="s">
        <v>176</v>
      </c>
      <c r="U6" s="206">
        <v>753</v>
      </c>
      <c r="V6" s="206">
        <v>867</v>
      </c>
      <c r="W6" s="207">
        <v>0.80793991416309008</v>
      </c>
      <c r="X6" s="207">
        <v>0.93025751072961371</v>
      </c>
      <c r="Y6" s="95">
        <v>932</v>
      </c>
      <c r="Z6" s="95">
        <v>932</v>
      </c>
      <c r="AA6"/>
      <c r="AB6"/>
    </row>
    <row r="7" spans="1:33" ht="15.75" customHeight="1">
      <c r="A7" s="389"/>
      <c r="D7" s="17"/>
      <c r="E7" s="7"/>
      <c r="F7" s="7"/>
      <c r="G7" s="7"/>
      <c r="H7" s="7"/>
      <c r="I7" s="7"/>
      <c r="J7" s="7"/>
      <c r="K7" s="7"/>
      <c r="L7" s="7"/>
      <c r="M7" s="4"/>
      <c r="N7" s="208" t="s">
        <v>196</v>
      </c>
      <c r="O7" s="84">
        <v>0.16867469879518071</v>
      </c>
      <c r="P7" s="142">
        <v>14</v>
      </c>
      <c r="Q7" s="10"/>
      <c r="T7" s="4"/>
      <c r="U7" s="40"/>
      <c r="V7" s="125"/>
      <c r="W7" s="4"/>
      <c r="X7" s="126" t="s">
        <v>394</v>
      </c>
      <c r="Y7" s="72">
        <v>932</v>
      </c>
      <c r="Z7" s="12">
        <v>932</v>
      </c>
      <c r="AA7" s="72"/>
      <c r="AB7"/>
      <c r="AC7"/>
    </row>
    <row r="8" spans="1:33" ht="15.75" customHeight="1">
      <c r="A8" s="394"/>
      <c r="D8" s="16"/>
      <c r="M8" s="4"/>
      <c r="N8" s="208" t="s">
        <v>199</v>
      </c>
      <c r="O8" s="84">
        <v>0.10843373493975904</v>
      </c>
      <c r="P8" s="142">
        <v>9</v>
      </c>
      <c r="Q8" s="10"/>
      <c r="V8" s="10"/>
      <c r="W8" s="12"/>
      <c r="X8" s="248" t="s">
        <v>395</v>
      </c>
      <c r="Y8" s="33">
        <v>932</v>
      </c>
      <c r="AB8"/>
      <c r="AC8"/>
    </row>
    <row r="9" spans="1:33" s="3" customFormat="1" ht="15.75" customHeight="1">
      <c r="A9" s="391"/>
      <c r="B9" s="1"/>
      <c r="D9" s="11"/>
      <c r="M9" s="4"/>
      <c r="N9" s="208" t="s">
        <v>197</v>
      </c>
      <c r="O9" s="84">
        <v>6.0240963855421686E-2</v>
      </c>
      <c r="P9" s="142">
        <v>5</v>
      </c>
      <c r="Q9" s="10"/>
      <c r="Z9" s="2"/>
      <c r="AA9" s="2"/>
      <c r="AB9"/>
      <c r="AC9"/>
    </row>
    <row r="10" spans="1:33" s="3" customFormat="1" ht="15.75" customHeight="1">
      <c r="A10" s="395"/>
      <c r="B10" s="1"/>
      <c r="D10" s="11"/>
      <c r="M10" s="4"/>
      <c r="N10" s="209" t="s">
        <v>195</v>
      </c>
      <c r="O10" s="147">
        <v>4.8192771084337352E-2</v>
      </c>
      <c r="P10" s="148">
        <v>4</v>
      </c>
      <c r="Q10" s="10"/>
      <c r="T10" s="80" t="s">
        <v>231</v>
      </c>
      <c r="U10" s="80" t="s">
        <v>3</v>
      </c>
      <c r="V10" s="80" t="s">
        <v>84</v>
      </c>
      <c r="W10"/>
      <c r="X10" s="2"/>
      <c r="Z10" s="2"/>
      <c r="AA10" s="2"/>
      <c r="AB10"/>
      <c r="AC10"/>
    </row>
    <row r="11" spans="1:33" s="3" customFormat="1" ht="15.75" customHeight="1">
      <c r="A11" s="395"/>
      <c r="B11" s="1"/>
      <c r="M11" s="4"/>
      <c r="N11" s="2"/>
      <c r="O11" s="2"/>
      <c r="P11" s="2"/>
      <c r="Q11" s="2"/>
      <c r="T11" s="231" t="s">
        <v>12</v>
      </c>
      <c r="U11" s="84">
        <v>9.0419806243272338E-2</v>
      </c>
      <c r="V11" s="81">
        <v>84</v>
      </c>
      <c r="W11"/>
      <c r="X11" s="2"/>
      <c r="Z11" s="2"/>
      <c r="AA11" s="2"/>
      <c r="AB11"/>
      <c r="AC11"/>
    </row>
    <row r="12" spans="1:33" s="3" customFormat="1" ht="15.75" customHeight="1">
      <c r="A12" s="395"/>
      <c r="B12" s="1"/>
      <c r="M12" s="4"/>
      <c r="N12" s="2"/>
      <c r="O12" s="280" t="s">
        <v>88</v>
      </c>
      <c r="P12" s="281">
        <v>83</v>
      </c>
      <c r="Q12" s="2"/>
      <c r="T12" s="231" t="s">
        <v>13</v>
      </c>
      <c r="U12" s="84">
        <v>0.90958019375672772</v>
      </c>
      <c r="V12" s="81">
        <v>845</v>
      </c>
      <c r="W12"/>
      <c r="X12" s="2"/>
      <c r="Z12" s="2"/>
      <c r="AA12" s="2"/>
    </row>
    <row r="13" spans="1:33" s="3" customFormat="1" ht="20.25" customHeight="1">
      <c r="A13" s="392"/>
      <c r="B13" s="1"/>
      <c r="M13" s="4"/>
      <c r="N13" s="2"/>
      <c r="O13" s="2"/>
      <c r="P13" s="2"/>
      <c r="Q13" s="2"/>
      <c r="T13" s="2"/>
      <c r="U13" s="2"/>
      <c r="V13" s="2"/>
      <c r="W13" s="2"/>
      <c r="X13" s="2"/>
      <c r="Z13" s="2"/>
      <c r="AA13" s="2"/>
      <c r="AC13"/>
    </row>
    <row r="14" spans="1:33" s="3" customFormat="1" ht="18.75" customHeight="1">
      <c r="A14" s="392"/>
      <c r="B14" s="1"/>
      <c r="C14"/>
      <c r="D14"/>
      <c r="E14"/>
      <c r="M14" s="4"/>
      <c r="T14" s="2"/>
      <c r="U14" s="37" t="s">
        <v>88</v>
      </c>
      <c r="V14" s="100">
        <v>929</v>
      </c>
      <c r="W14" s="2"/>
      <c r="X14" s="2"/>
      <c r="Z14" s="2"/>
      <c r="AA14" s="2"/>
    </row>
    <row r="15" spans="1:33" ht="17.25" customHeight="1">
      <c r="A15" s="388"/>
      <c r="C15"/>
      <c r="D15"/>
      <c r="E15"/>
    </row>
    <row r="16" spans="1:33" ht="15" customHeight="1">
      <c r="A16" s="388"/>
      <c r="C16"/>
      <c r="D16"/>
      <c r="E16"/>
    </row>
    <row r="17" spans="1:19" ht="13.5" customHeight="1">
      <c r="A17" s="388"/>
      <c r="C17"/>
      <c r="D17"/>
      <c r="E17"/>
    </row>
    <row r="18" spans="1:19" ht="15.75" customHeight="1">
      <c r="A18" s="388"/>
    </row>
    <row r="19" spans="1:19" ht="43.5" customHeight="1">
      <c r="A19" s="388"/>
    </row>
    <row r="20" spans="1:19">
      <c r="A20" s="388"/>
    </row>
    <row r="21" spans="1:19" ht="18.75" customHeight="1">
      <c r="A21" s="388"/>
    </row>
    <row r="22" spans="1:19" ht="25.25" customHeight="1">
      <c r="A22" s="388"/>
    </row>
    <row r="23" spans="1:19" ht="25.25" customHeight="1">
      <c r="A23" s="388"/>
      <c r="D23" s="353" t="s">
        <v>88</v>
      </c>
      <c r="E23" s="354">
        <f>V14</f>
        <v>929</v>
      </c>
      <c r="K23" s="299" t="s">
        <v>393</v>
      </c>
      <c r="L23" s="312">
        <f>Y8</f>
        <v>932</v>
      </c>
    </row>
    <row r="24" spans="1:19">
      <c r="G24" s="10"/>
    </row>
    <row r="25" spans="1:19" ht="15.65" customHeight="1">
      <c r="C25" s="101"/>
      <c r="G25" s="10"/>
    </row>
    <row r="26" spans="1:19" ht="17.5" customHeight="1">
      <c r="G26" s="10"/>
    </row>
    <row r="27" spans="1:19" ht="37.5" customHeight="1">
      <c r="P27"/>
    </row>
    <row r="28" spans="1:19" ht="37.5" customHeight="1">
      <c r="S28" s="4"/>
    </row>
    <row r="29" spans="1:19">
      <c r="S29" s="4"/>
    </row>
    <row r="30" spans="1:19" ht="22.5" customHeight="1">
      <c r="R30" s="10"/>
      <c r="S30" s="4"/>
    </row>
    <row r="31" spans="1:19" ht="30" customHeight="1"/>
    <row r="32" spans="1:19" ht="30" customHeight="1">
      <c r="R32" s="10"/>
      <c r="S32" s="4"/>
    </row>
    <row r="33" spans="3:19" ht="30" customHeight="1">
      <c r="R33" s="10"/>
      <c r="S33" s="4"/>
    </row>
    <row r="34" spans="3:19">
      <c r="C34" s="34"/>
      <c r="D34" s="35"/>
    </row>
    <row r="43" spans="3:19">
      <c r="O43" s="40"/>
    </row>
    <row r="44" spans="3:19">
      <c r="H44" s="2" t="s">
        <v>227</v>
      </c>
    </row>
  </sheetData>
  <sheetProtection algorithmName="SHA-512" hashValue="KLCNWJXZtqf3OIB3K3qHScc8juyZ986RZNAC+3p+kvTl4Vj186qLlNMaikKiOEup9TnGRftM0ezwgL5B+WJfcg==" saltValue="xOy1COkx4aWdkjTpCpyh2g==" spinCount="100000" sheet="1" objects="1" scenarios="1" selectLockedCells="1" selectUnlockedCells="1"/>
  <mergeCells count="1">
    <mergeCell ref="A2:L2"/>
  </mergeCells>
  <pageMargins left="0.25" right="0.25" top="0.75" bottom="0.75" header="0.3" footer="0.3"/>
  <pageSetup paperSize="5" orientation="landscape" r:id="rId1"/>
  <drawing r:id="rId2"/>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1:AJ77"/>
  <sheetViews>
    <sheetView showGridLines="0" showRowColHeaders="0" zoomScale="80" zoomScaleNormal="80" zoomScaleSheetLayoutView="80" workbookViewId="0"/>
  </sheetViews>
  <sheetFormatPr defaultColWidth="9.90625" defaultRowHeight="11.5"/>
  <cols>
    <col min="1" max="1" width="23.7265625" style="4" customWidth="1"/>
    <col min="2" max="2" width="3.7265625" style="4" customWidth="1"/>
    <col min="3" max="3" width="7.7265625" style="2" customWidth="1"/>
    <col min="4" max="4" width="22.90625" style="2" customWidth="1"/>
    <col min="5" max="5" width="10.08984375" style="2" customWidth="1"/>
    <col min="6" max="6" width="6" style="2" customWidth="1"/>
    <col min="7" max="7" width="10.7265625" style="2" customWidth="1"/>
    <col min="8" max="9" width="9.90625" style="2" customWidth="1"/>
    <col min="10" max="10" width="52" style="2" customWidth="1"/>
    <col min="11" max="11" width="10.1796875" style="2" customWidth="1"/>
    <col min="12" max="12" width="9.90625" style="2"/>
    <col min="13" max="13" width="4.90625" style="2" customWidth="1"/>
    <col min="14" max="14" width="32.08984375" style="2" hidden="1" customWidth="1"/>
    <col min="15" max="15" width="10.26953125" style="2" hidden="1" customWidth="1"/>
    <col min="16" max="20" width="9.90625" style="2" hidden="1" customWidth="1"/>
    <col min="21" max="21" width="0" style="2" hidden="1" customWidth="1"/>
    <col min="22" max="22" width="59.90625" style="2" hidden="1" customWidth="1"/>
    <col min="23" max="27" width="0" style="2" hidden="1" customWidth="1"/>
    <col min="28" max="31" width="9.90625" style="2"/>
    <col min="37" max="16384" width="9.90625" style="2"/>
  </cols>
  <sheetData>
    <row r="1" spans="1:25" ht="65" customHeight="1" thickBot="1">
      <c r="A1" s="385"/>
      <c r="B1" s="5"/>
      <c r="C1" s="5"/>
      <c r="D1" s="5"/>
      <c r="E1" s="5"/>
      <c r="F1" s="5"/>
      <c r="G1" s="5"/>
      <c r="H1" s="5"/>
      <c r="I1" s="5"/>
      <c r="J1" s="8"/>
      <c r="K1" s="9" t="s">
        <v>1</v>
      </c>
      <c r="M1" s="256"/>
      <c r="V1" s="2" t="s">
        <v>331</v>
      </c>
    </row>
    <row r="2" spans="1:25" ht="18" customHeight="1">
      <c r="A2" s="419" t="s">
        <v>364</v>
      </c>
      <c r="B2" s="419"/>
      <c r="C2" s="419"/>
      <c r="D2" s="419"/>
      <c r="E2" s="419"/>
      <c r="F2" s="419"/>
      <c r="G2" s="419"/>
      <c r="H2" s="419"/>
      <c r="I2" s="419"/>
      <c r="J2" s="419"/>
      <c r="K2" s="419"/>
    </row>
    <row r="3" spans="1:25" ht="15" customHeight="1">
      <c r="A3" s="388"/>
      <c r="N3" s="80" t="s">
        <v>333</v>
      </c>
      <c r="O3" s="80" t="s">
        <v>3</v>
      </c>
      <c r="P3" s="80" t="s">
        <v>84</v>
      </c>
      <c r="Q3" s="12"/>
      <c r="V3" s="143" t="s">
        <v>122</v>
      </c>
      <c r="W3" s="144" t="s">
        <v>3</v>
      </c>
      <c r="X3" s="145" t="s">
        <v>84</v>
      </c>
      <c r="Y3" s="221" t="s">
        <v>223</v>
      </c>
    </row>
    <row r="4" spans="1:25" ht="18.75" customHeight="1">
      <c r="A4" s="389"/>
      <c r="G4" s="3"/>
      <c r="N4" s="85" t="s">
        <v>12</v>
      </c>
      <c r="O4" s="84">
        <v>0.5714285714285714</v>
      </c>
      <c r="P4" s="122">
        <v>528</v>
      </c>
      <c r="Q4" s="4"/>
      <c r="V4" s="202" t="s">
        <v>120</v>
      </c>
      <c r="W4" s="84">
        <v>0.85160575858250276</v>
      </c>
      <c r="X4" s="142">
        <v>769</v>
      </c>
      <c r="Y4" s="217">
        <v>1</v>
      </c>
    </row>
    <row r="5" spans="1:25" ht="15.75" customHeight="1">
      <c r="A5" s="388"/>
      <c r="D5" s="6"/>
      <c r="E5" s="6"/>
      <c r="F5" s="6"/>
      <c r="G5" s="6"/>
      <c r="I5" s="6"/>
      <c r="J5" s="6"/>
      <c r="K5" s="6"/>
      <c r="N5" s="85" t="s">
        <v>13</v>
      </c>
      <c r="O5" s="84">
        <v>0.42857142857142855</v>
      </c>
      <c r="P5" s="122">
        <v>396</v>
      </c>
      <c r="Q5" s="4"/>
      <c r="V5" s="201" t="s">
        <v>224</v>
      </c>
      <c r="W5" s="84">
        <v>7.3089700996677748E-2</v>
      </c>
      <c r="X5" s="142">
        <v>66</v>
      </c>
      <c r="Y5" s="142">
        <v>9</v>
      </c>
    </row>
    <row r="6" spans="1:25" ht="15.75" customHeight="1">
      <c r="A6" s="390"/>
      <c r="B6" s="18"/>
      <c r="D6" s="6"/>
      <c r="E6" s="6"/>
      <c r="F6" s="6"/>
      <c r="G6" s="6"/>
      <c r="H6" s="6"/>
      <c r="I6" s="6"/>
      <c r="J6" s="6"/>
      <c r="K6" s="6"/>
      <c r="N6" s="10"/>
      <c r="Q6" s="4"/>
      <c r="V6" s="202" t="s">
        <v>121</v>
      </c>
      <c r="W6" s="84">
        <v>5.3156146179401995E-2</v>
      </c>
      <c r="X6" s="142">
        <v>48</v>
      </c>
      <c r="Y6" s="142">
        <v>6</v>
      </c>
    </row>
    <row r="7" spans="1:25" ht="15.75" customHeight="1">
      <c r="A7" s="394"/>
      <c r="D7" s="16"/>
      <c r="E7" s="16"/>
      <c r="G7" s="459">
        <f>S13</f>
        <v>0.22753346080305928</v>
      </c>
      <c r="H7" s="461" t="s">
        <v>408</v>
      </c>
      <c r="I7" s="461"/>
      <c r="J7" s="461"/>
      <c r="K7" s="461"/>
      <c r="N7" s="3"/>
      <c r="O7" s="41" t="s">
        <v>88</v>
      </c>
      <c r="P7" s="35">
        <v>924</v>
      </c>
      <c r="Q7" s="4"/>
      <c r="V7" s="202" t="s">
        <v>161</v>
      </c>
      <c r="W7" s="84">
        <v>4.9833887043189369E-2</v>
      </c>
      <c r="X7" s="142">
        <v>45</v>
      </c>
      <c r="Y7" s="142">
        <v>2</v>
      </c>
    </row>
    <row r="8" spans="1:25" ht="15.75" customHeight="1">
      <c r="A8" s="391"/>
      <c r="B8" s="1"/>
      <c r="C8" s="3"/>
      <c r="D8" s="11"/>
      <c r="E8" s="11"/>
      <c r="F8" s="3"/>
      <c r="G8" s="459"/>
      <c r="H8" s="461"/>
      <c r="I8" s="461"/>
      <c r="J8" s="461"/>
      <c r="K8" s="461"/>
      <c r="Q8" s="4"/>
      <c r="R8" s="4"/>
      <c r="V8" s="202" t="s">
        <v>163</v>
      </c>
      <c r="W8" s="84">
        <v>4.2081949058693245E-2</v>
      </c>
      <c r="X8" s="142">
        <v>38</v>
      </c>
      <c r="Y8" s="142">
        <v>4</v>
      </c>
    </row>
    <row r="9" spans="1:25" s="3" customFormat="1" ht="15.75" customHeight="1">
      <c r="A9" s="395"/>
      <c r="B9" s="1"/>
      <c r="D9" s="11"/>
      <c r="E9" s="11"/>
      <c r="G9" s="459"/>
      <c r="H9" s="461"/>
      <c r="I9" s="461"/>
      <c r="J9" s="461"/>
      <c r="K9" s="461"/>
      <c r="L9" s="2"/>
      <c r="N9" s="337" t="s">
        <v>335</v>
      </c>
      <c r="O9" s="338" t="s">
        <v>3</v>
      </c>
      <c r="P9" s="339" t="s">
        <v>84</v>
      </c>
      <c r="R9" s="458" t="s">
        <v>345</v>
      </c>
      <c r="S9" s="458"/>
      <c r="V9" s="202" t="s">
        <v>164</v>
      </c>
      <c r="W9" s="84">
        <v>3.5437430786267994E-2</v>
      </c>
      <c r="X9" s="142">
        <v>32</v>
      </c>
      <c r="Y9" s="142">
        <v>5</v>
      </c>
    </row>
    <row r="10" spans="1:25" s="3" customFormat="1" ht="15.75" customHeight="1">
      <c r="A10" s="395"/>
      <c r="B10" s="1"/>
      <c r="G10" s="456">
        <f>O23</f>
        <v>3.4351145038167941E-2</v>
      </c>
      <c r="H10" s="460" t="s">
        <v>352</v>
      </c>
      <c r="I10" s="460"/>
      <c r="J10" s="460"/>
      <c r="K10" s="286"/>
      <c r="L10" s="2"/>
      <c r="N10" s="141" t="s">
        <v>344</v>
      </c>
      <c r="O10" s="98">
        <v>0.77246653919694075</v>
      </c>
      <c r="P10" s="336">
        <v>404</v>
      </c>
      <c r="R10" s="83" t="s">
        <v>346</v>
      </c>
      <c r="S10" s="83">
        <v>404</v>
      </c>
      <c r="V10" s="202" t="s">
        <v>162</v>
      </c>
      <c r="W10" s="84">
        <v>2.5470653377630121E-2</v>
      </c>
      <c r="X10" s="142">
        <v>23</v>
      </c>
      <c r="Y10" s="142">
        <v>3</v>
      </c>
    </row>
    <row r="11" spans="1:25" s="3" customFormat="1" ht="15.75" customHeight="1">
      <c r="A11" s="395"/>
      <c r="B11" s="1"/>
      <c r="G11" s="456"/>
      <c r="H11" s="460"/>
      <c r="I11" s="460"/>
      <c r="J11" s="460"/>
      <c r="L11" s="2"/>
      <c r="N11" s="153" t="s">
        <v>337</v>
      </c>
      <c r="O11" s="98">
        <v>0.13957934990439771</v>
      </c>
      <c r="P11" s="336">
        <v>73</v>
      </c>
      <c r="R11" s="83" t="s">
        <v>347</v>
      </c>
      <c r="S11" s="81">
        <v>523</v>
      </c>
      <c r="V11" s="201" t="s">
        <v>225</v>
      </c>
      <c r="W11" s="84">
        <v>1.2181616832779624E-2</v>
      </c>
      <c r="X11" s="142">
        <v>11</v>
      </c>
      <c r="Y11" s="142">
        <v>7</v>
      </c>
    </row>
    <row r="12" spans="1:25" s="3" customFormat="1" ht="15.75" customHeight="1">
      <c r="A12" s="392"/>
      <c r="B12" s="1"/>
      <c r="G12" s="355"/>
      <c r="J12" s="287" t="s">
        <v>88</v>
      </c>
      <c r="K12" s="286">
        <f>S11</f>
        <v>523</v>
      </c>
      <c r="L12" s="2"/>
      <c r="N12" s="153" t="s">
        <v>336</v>
      </c>
      <c r="O12" s="98">
        <v>0.11854684512428298</v>
      </c>
      <c r="P12" s="336">
        <v>62</v>
      </c>
      <c r="R12" s="83" t="s">
        <v>348</v>
      </c>
      <c r="S12" s="83">
        <v>119</v>
      </c>
      <c r="V12" s="412" t="s">
        <v>165</v>
      </c>
      <c r="W12" s="84">
        <v>8.8593576965669985E-3</v>
      </c>
      <c r="X12" s="148">
        <v>8</v>
      </c>
      <c r="Y12" s="148">
        <v>8</v>
      </c>
    </row>
    <row r="13" spans="1:25" s="3" customFormat="1" ht="15.75" customHeight="1">
      <c r="A13" s="392"/>
      <c r="B13" s="1"/>
      <c r="L13" s="2"/>
      <c r="N13" s="153" t="s">
        <v>338</v>
      </c>
      <c r="O13" s="98">
        <v>7.8393881453154873E-2</v>
      </c>
      <c r="P13" s="336">
        <v>41</v>
      </c>
      <c r="R13" s="83" t="s">
        <v>349</v>
      </c>
      <c r="S13" s="341">
        <v>0.22753346080305928</v>
      </c>
    </row>
    <row r="14" spans="1:25" s="3" customFormat="1" ht="15.75" customHeight="1">
      <c r="A14" s="388"/>
      <c r="B14" s="4"/>
      <c r="C14" s="2"/>
      <c r="D14" s="2"/>
      <c r="E14" s="2"/>
      <c r="F14" s="2"/>
      <c r="G14" s="2"/>
      <c r="H14" s="2"/>
      <c r="I14" s="2"/>
      <c r="J14" s="2"/>
      <c r="K14" s="2"/>
      <c r="L14" s="2"/>
      <c r="M14" s="2"/>
      <c r="N14" s="141" t="s">
        <v>342</v>
      </c>
      <c r="O14" s="98">
        <v>7.0745697896749518E-2</v>
      </c>
      <c r="P14" s="336">
        <v>37</v>
      </c>
      <c r="W14" s="73" t="s">
        <v>125</v>
      </c>
      <c r="X14" s="73">
        <v>903</v>
      </c>
    </row>
    <row r="15" spans="1:25" ht="17.25" customHeight="1">
      <c r="A15" s="388"/>
      <c r="N15" s="153" t="s">
        <v>339</v>
      </c>
      <c r="O15" s="98">
        <v>4.0152963671128104E-2</v>
      </c>
      <c r="P15" s="336">
        <v>21</v>
      </c>
    </row>
    <row r="16" spans="1:25" ht="15" customHeight="1">
      <c r="A16" s="388"/>
      <c r="N16" s="141" t="s">
        <v>341</v>
      </c>
      <c r="O16" s="98">
        <v>3.4416826003824091E-2</v>
      </c>
      <c r="P16" s="336">
        <v>18</v>
      </c>
      <c r="S16" s="3"/>
    </row>
    <row r="17" spans="1:24" ht="15" customHeight="1">
      <c r="A17" s="388"/>
      <c r="G17" s="457">
        <f>W18</f>
        <v>0.14839424141749724</v>
      </c>
      <c r="H17" s="357" t="s">
        <v>355</v>
      </c>
      <c r="I17" s="356"/>
      <c r="J17" s="356"/>
      <c r="N17" s="141" t="s">
        <v>343</v>
      </c>
      <c r="O17" s="98">
        <v>2.8680688336520075E-2</v>
      </c>
      <c r="P17" s="336">
        <v>15</v>
      </c>
      <c r="S17" s="3"/>
      <c r="V17" s="220" t="s">
        <v>332</v>
      </c>
      <c r="W17" s="220" t="s">
        <v>3</v>
      </c>
      <c r="X17" s="220" t="s">
        <v>84</v>
      </c>
    </row>
    <row r="18" spans="1:24" ht="15" customHeight="1">
      <c r="A18" s="388"/>
      <c r="G18" s="457"/>
      <c r="H18" s="359" t="s">
        <v>353</v>
      </c>
      <c r="I18" s="356"/>
      <c r="J18" s="356"/>
      <c r="N18" s="153" t="s">
        <v>340</v>
      </c>
      <c r="O18" s="98">
        <v>2.2944550669216062E-2</v>
      </c>
      <c r="P18" s="336">
        <v>12</v>
      </c>
      <c r="S18" s="3"/>
      <c r="V18" s="247" t="s">
        <v>12</v>
      </c>
      <c r="W18" s="342">
        <v>0.14839424141749724</v>
      </c>
      <c r="X18" s="81">
        <v>134</v>
      </c>
    </row>
    <row r="19" spans="1:24" ht="15" customHeight="1">
      <c r="A19" s="388"/>
      <c r="H19" s="358" t="s">
        <v>409</v>
      </c>
      <c r="I19" s="356"/>
      <c r="J19" s="356"/>
      <c r="N19" s="146" t="s">
        <v>350</v>
      </c>
      <c r="O19" s="207">
        <v>2.2944550669216062E-2</v>
      </c>
      <c r="P19" s="340">
        <v>12</v>
      </c>
      <c r="S19" s="3"/>
      <c r="V19" s="81" t="s">
        <v>13</v>
      </c>
      <c r="W19" s="84">
        <v>0.85160575858250276</v>
      </c>
      <c r="X19" s="247">
        <v>769</v>
      </c>
    </row>
    <row r="20" spans="1:24" ht="15" customHeight="1">
      <c r="A20" s="388"/>
      <c r="C20" s="3"/>
      <c r="D20" s="3"/>
      <c r="E20" s="3"/>
      <c r="F20" s="3"/>
      <c r="G20" s="3"/>
      <c r="H20" s="358" t="s">
        <v>354</v>
      </c>
      <c r="I20" s="356"/>
      <c r="J20" s="356"/>
      <c r="K20" s="3"/>
      <c r="N20" s="146"/>
      <c r="O20" s="360" t="s">
        <v>88</v>
      </c>
      <c r="P20" s="383">
        <v>523</v>
      </c>
      <c r="S20" s="3"/>
      <c r="V20" s="4"/>
      <c r="X20" s="4"/>
    </row>
    <row r="21" spans="1:24" ht="15" customHeight="1">
      <c r="A21" s="388"/>
      <c r="C21" s="3"/>
      <c r="D21" s="3"/>
      <c r="E21" s="3"/>
      <c r="F21" s="3"/>
      <c r="G21" s="3"/>
      <c r="H21" s="3"/>
      <c r="I21" s="3"/>
      <c r="J21" s="291" t="s">
        <v>88</v>
      </c>
      <c r="K21" s="292">
        <f>X21</f>
        <v>903</v>
      </c>
      <c r="S21" s="3"/>
      <c r="V21" s="4"/>
      <c r="W21" s="34" t="s">
        <v>88</v>
      </c>
      <c r="X21" s="12">
        <v>903</v>
      </c>
    </row>
    <row r="22" spans="1:24" ht="25.25" customHeight="1">
      <c r="A22" s="388"/>
      <c r="C22" s="3"/>
      <c r="D22" s="3"/>
      <c r="E22" s="3"/>
      <c r="F22" s="3"/>
      <c r="G22" s="3"/>
      <c r="H22" s="3"/>
      <c r="I22" s="3"/>
      <c r="N22" s="80" t="s">
        <v>334</v>
      </c>
      <c r="O22" s="80" t="s">
        <v>3</v>
      </c>
      <c r="P22" s="80" t="s">
        <v>84</v>
      </c>
      <c r="Q22" s="4"/>
      <c r="R22" s="4"/>
    </row>
    <row r="23" spans="1:24" ht="25.25" customHeight="1">
      <c r="A23" s="388"/>
      <c r="C23" s="3"/>
      <c r="D23" s="3"/>
      <c r="E23" s="3"/>
      <c r="F23" s="3"/>
      <c r="G23" s="3"/>
      <c r="H23" s="3"/>
      <c r="I23" s="3"/>
      <c r="J23" s="3"/>
      <c r="K23" s="3"/>
      <c r="N23" s="85" t="s">
        <v>12</v>
      </c>
      <c r="O23" s="316">
        <v>3.4351145038167941E-2</v>
      </c>
      <c r="P23" s="122">
        <v>18</v>
      </c>
      <c r="Q23" s="4"/>
      <c r="R23" s="4"/>
      <c r="V23" s="198" t="s">
        <v>203</v>
      </c>
      <c r="W23" s="144" t="s">
        <v>3</v>
      </c>
      <c r="X23" s="145" t="s">
        <v>84</v>
      </c>
    </row>
    <row r="24" spans="1:24">
      <c r="A24" s="388"/>
      <c r="C24" s="3"/>
      <c r="D24" s="3"/>
      <c r="E24" s="3"/>
      <c r="F24" s="3"/>
      <c r="G24" s="3"/>
      <c r="H24" s="3"/>
      <c r="I24" s="3"/>
      <c r="J24" s="3"/>
      <c r="K24" s="3"/>
      <c r="N24" s="85" t="s">
        <v>13</v>
      </c>
      <c r="O24" s="84">
        <v>0.96564885496183206</v>
      </c>
      <c r="P24" s="122">
        <v>506</v>
      </c>
      <c r="Q24" s="3"/>
      <c r="R24" s="3"/>
      <c r="V24" s="141" t="s">
        <v>49</v>
      </c>
      <c r="W24" s="84">
        <v>0.41044776119402987</v>
      </c>
      <c r="X24" s="142">
        <v>55</v>
      </c>
    </row>
    <row r="25" spans="1:24" ht="15.65" customHeight="1">
      <c r="A25" s="388"/>
      <c r="C25" s="3"/>
      <c r="D25" s="3"/>
      <c r="E25" s="3"/>
      <c r="F25" s="3"/>
      <c r="G25" s="3"/>
      <c r="H25" s="3"/>
      <c r="I25" s="3"/>
      <c r="J25" s="3"/>
      <c r="K25" s="3"/>
      <c r="N25" s="10"/>
      <c r="Q25" s="3"/>
      <c r="R25" s="3"/>
      <c r="V25" s="141" t="s">
        <v>50</v>
      </c>
      <c r="W25" s="84">
        <v>0.29104477611940299</v>
      </c>
      <c r="X25" s="142">
        <v>39</v>
      </c>
    </row>
    <row r="26" spans="1:24" ht="26" customHeight="1">
      <c r="C26" s="3"/>
      <c r="D26" s="3"/>
      <c r="E26" s="3"/>
      <c r="F26" s="3"/>
      <c r="G26" s="3"/>
      <c r="H26" s="3"/>
      <c r="I26" s="3"/>
      <c r="J26" s="3"/>
      <c r="K26" s="3"/>
      <c r="N26" s="3"/>
      <c r="O26" s="41" t="s">
        <v>88</v>
      </c>
      <c r="P26" s="35">
        <v>524</v>
      </c>
      <c r="Q26" s="3"/>
      <c r="R26" s="3"/>
      <c r="V26" s="141" t="s">
        <v>46</v>
      </c>
      <c r="W26" s="84">
        <v>0.2537313432835821</v>
      </c>
      <c r="X26" s="142">
        <v>34</v>
      </c>
    </row>
    <row r="27" spans="1:24" ht="13.5" customHeight="1">
      <c r="C27" s="3"/>
      <c r="D27" s="3"/>
      <c r="E27" s="3"/>
      <c r="F27" s="3"/>
      <c r="G27" s="3"/>
      <c r="H27" s="3"/>
      <c r="I27" s="3"/>
      <c r="J27" s="3"/>
      <c r="K27" s="3"/>
      <c r="V27" s="141" t="s">
        <v>52</v>
      </c>
      <c r="W27" s="84">
        <v>0.16417910447761194</v>
      </c>
      <c r="X27" s="142">
        <v>22</v>
      </c>
    </row>
    <row r="28" spans="1:24" ht="13.5" customHeight="1">
      <c r="C28" s="3"/>
      <c r="D28" s="3"/>
      <c r="E28" s="3"/>
      <c r="F28" s="3"/>
      <c r="G28" s="3"/>
      <c r="H28" s="3"/>
      <c r="I28" s="3"/>
      <c r="J28" s="3"/>
      <c r="K28" s="3"/>
      <c r="N28" s="80" t="s">
        <v>109</v>
      </c>
      <c r="O28" s="110" t="s">
        <v>3</v>
      </c>
      <c r="P28" s="80" t="s">
        <v>84</v>
      </c>
      <c r="Q28" s="3"/>
      <c r="R28" s="3"/>
      <c r="V28" s="141" t="s">
        <v>0</v>
      </c>
      <c r="W28" s="84">
        <v>6.7164179104477612E-2</v>
      </c>
      <c r="X28" s="142">
        <v>9</v>
      </c>
    </row>
    <row r="29" spans="1:24" ht="13.5" customHeight="1">
      <c r="C29" s="3"/>
      <c r="D29" s="3"/>
      <c r="E29" s="3"/>
      <c r="F29" s="3"/>
      <c r="G29" s="3"/>
      <c r="H29" s="3"/>
      <c r="I29" s="3"/>
      <c r="J29" s="3"/>
      <c r="K29" s="3"/>
      <c r="N29" s="81" t="s">
        <v>113</v>
      </c>
      <c r="O29" s="98">
        <v>0.44444444444444442</v>
      </c>
      <c r="P29" s="85">
        <v>8</v>
      </c>
      <c r="Q29" s="3"/>
      <c r="R29" s="3"/>
      <c r="V29" s="141" t="s">
        <v>47</v>
      </c>
      <c r="W29" s="84">
        <v>4.4776119402985072E-2</v>
      </c>
      <c r="X29" s="142">
        <v>6</v>
      </c>
    </row>
    <row r="30" spans="1:24">
      <c r="C30" s="3"/>
      <c r="D30" s="3"/>
      <c r="E30" s="3"/>
      <c r="F30" s="3"/>
      <c r="G30" s="3"/>
      <c r="H30" s="3"/>
      <c r="I30" s="3"/>
      <c r="J30" s="3"/>
      <c r="K30" s="3"/>
      <c r="N30" s="81" t="s">
        <v>111</v>
      </c>
      <c r="O30" s="98">
        <v>0.1111111111111111</v>
      </c>
      <c r="P30" s="85">
        <v>2</v>
      </c>
      <c r="Q30" s="3"/>
      <c r="R30" s="3"/>
      <c r="V30" s="146" t="s">
        <v>152</v>
      </c>
      <c r="W30" s="147">
        <v>1.4925373134328358E-2</v>
      </c>
      <c r="X30" s="148">
        <v>2</v>
      </c>
    </row>
    <row r="31" spans="1:24">
      <c r="C31" s="3"/>
      <c r="D31" s="3"/>
      <c r="E31" s="3"/>
      <c r="F31" s="3"/>
      <c r="G31" s="3"/>
      <c r="H31" s="3"/>
      <c r="I31" s="3"/>
      <c r="J31" s="3"/>
      <c r="K31" s="3"/>
      <c r="N31" s="81" t="s">
        <v>112</v>
      </c>
      <c r="O31" s="98">
        <v>0.22222222222222221</v>
      </c>
      <c r="P31" s="85">
        <v>4</v>
      </c>
      <c r="Q31" s="3"/>
      <c r="R31" s="3"/>
      <c r="V31" s="3"/>
      <c r="W31" s="3"/>
      <c r="X31" s="3"/>
    </row>
    <row r="32" spans="1:24">
      <c r="C32" s="3"/>
      <c r="D32" s="3"/>
      <c r="E32" s="3"/>
      <c r="F32" s="3"/>
      <c r="G32" s="3"/>
      <c r="H32" s="3"/>
      <c r="I32" s="3"/>
      <c r="J32" s="3"/>
      <c r="K32" s="3"/>
      <c r="N32" s="81" t="s">
        <v>110</v>
      </c>
      <c r="O32" s="98">
        <v>0.22222222222222221</v>
      </c>
      <c r="P32" s="85">
        <v>4</v>
      </c>
      <c r="Q32" s="3"/>
      <c r="R32" s="3"/>
      <c r="V32" s="3"/>
      <c r="W32" s="79" t="s">
        <v>88</v>
      </c>
      <c r="X32" s="73">
        <v>134</v>
      </c>
    </row>
    <row r="33" spans="3:24">
      <c r="C33" s="3"/>
      <c r="D33" s="3"/>
      <c r="E33" s="3"/>
      <c r="F33" s="3"/>
      <c r="G33" s="3"/>
      <c r="H33" s="3"/>
      <c r="I33" s="3"/>
      <c r="J33" s="3"/>
      <c r="K33" s="3"/>
      <c r="N33" s="19"/>
      <c r="O33" s="3"/>
      <c r="P33" s="3"/>
      <c r="V33" s="3"/>
      <c r="W33" s="3"/>
      <c r="X33" s="3"/>
    </row>
    <row r="34" spans="3:24" ht="26.25" customHeight="1">
      <c r="C34" s="3"/>
      <c r="D34" s="3"/>
      <c r="E34" s="3"/>
      <c r="F34" s="3"/>
      <c r="G34" s="3"/>
      <c r="H34" s="3"/>
      <c r="I34" s="3"/>
      <c r="J34" s="3"/>
      <c r="K34" s="3"/>
      <c r="N34" s="19"/>
      <c r="O34" s="34" t="s">
        <v>88</v>
      </c>
      <c r="P34" s="35">
        <v>18</v>
      </c>
      <c r="V34" s="143" t="s">
        <v>55</v>
      </c>
      <c r="W34" s="144" t="s">
        <v>3</v>
      </c>
      <c r="X34" s="145" t="s">
        <v>84</v>
      </c>
    </row>
    <row r="35" spans="3:24" ht="13.5" customHeight="1">
      <c r="C35" s="3"/>
      <c r="D35" s="3"/>
      <c r="E35" s="3"/>
      <c r="F35" s="3"/>
      <c r="G35" s="3"/>
      <c r="H35" s="3"/>
      <c r="I35" s="3"/>
      <c r="J35" s="3"/>
      <c r="K35" s="3"/>
      <c r="V35" s="141" t="s">
        <v>56</v>
      </c>
      <c r="W35" s="97">
        <v>0.64393939393939392</v>
      </c>
      <c r="X35" s="142">
        <v>85</v>
      </c>
    </row>
    <row r="36" spans="3:24" ht="13.5" customHeight="1">
      <c r="C36" s="3"/>
      <c r="D36" s="3"/>
      <c r="E36" s="3"/>
      <c r="F36" s="3"/>
      <c r="G36" s="3"/>
      <c r="H36" s="3"/>
      <c r="I36" s="3"/>
      <c r="J36" s="3"/>
      <c r="K36" s="3"/>
      <c r="N36" s="143" t="s">
        <v>106</v>
      </c>
      <c r="O36" s="218" t="s">
        <v>220</v>
      </c>
      <c r="P36" s="219" t="s">
        <v>218</v>
      </c>
      <c r="Q36" s="219" t="s">
        <v>219</v>
      </c>
      <c r="R36" s="3"/>
      <c r="V36" s="141" t="s">
        <v>51</v>
      </c>
      <c r="W36" s="97">
        <v>0.2196969696969697</v>
      </c>
      <c r="X36" s="142">
        <v>29</v>
      </c>
    </row>
    <row r="37" spans="3:24" ht="13.5" customHeight="1">
      <c r="C37" s="3"/>
      <c r="D37" s="3"/>
      <c r="E37" s="3"/>
      <c r="F37" s="3"/>
      <c r="G37" s="3"/>
      <c r="H37" s="3"/>
      <c r="I37" s="3"/>
      <c r="J37" s="3"/>
      <c r="K37" s="3"/>
      <c r="N37" s="150" t="s">
        <v>107</v>
      </c>
      <c r="O37" s="85">
        <v>4</v>
      </c>
      <c r="P37" s="85">
        <v>14</v>
      </c>
      <c r="Q37" s="217">
        <v>18</v>
      </c>
      <c r="R37" s="3"/>
      <c r="V37" s="141" t="s">
        <v>61</v>
      </c>
      <c r="W37" s="97">
        <v>0.2196969696969697</v>
      </c>
      <c r="X37" s="142">
        <v>29</v>
      </c>
    </row>
    <row r="38" spans="3:24">
      <c r="N38" s="150" t="s">
        <v>108</v>
      </c>
      <c r="O38" s="85">
        <v>5</v>
      </c>
      <c r="P38" s="85">
        <v>13</v>
      </c>
      <c r="Q38" s="217">
        <v>18</v>
      </c>
      <c r="R38" s="3"/>
      <c r="V38" s="141" t="s">
        <v>60</v>
      </c>
      <c r="W38" s="97">
        <v>0.17424242424242425</v>
      </c>
      <c r="X38" s="142">
        <v>23</v>
      </c>
    </row>
    <row r="39" spans="3:24">
      <c r="C39" s="22"/>
      <c r="D39" s="22"/>
      <c r="E39" s="22"/>
      <c r="F39" s="22"/>
      <c r="N39" s="151" t="s">
        <v>222</v>
      </c>
      <c r="O39" s="203">
        <v>2</v>
      </c>
      <c r="P39" s="203">
        <v>3</v>
      </c>
      <c r="Q39" s="217">
        <v>5</v>
      </c>
      <c r="R39" s="3"/>
      <c r="V39" s="141" t="s">
        <v>152</v>
      </c>
      <c r="W39" s="97">
        <v>0.13636363636363635</v>
      </c>
      <c r="X39" s="142">
        <v>18</v>
      </c>
    </row>
    <row r="40" spans="3:24">
      <c r="O40" s="34" t="s">
        <v>87</v>
      </c>
      <c r="P40" s="71">
        <v>18</v>
      </c>
      <c r="V40" s="141" t="s">
        <v>123</v>
      </c>
      <c r="W40" s="97">
        <v>6.8181818181818177E-2</v>
      </c>
      <c r="X40" s="142">
        <v>9</v>
      </c>
    </row>
    <row r="41" spans="3:24">
      <c r="N41" s="19"/>
      <c r="O41" s="38" t="s">
        <v>221</v>
      </c>
      <c r="P41" s="127">
        <v>5</v>
      </c>
      <c r="V41" s="141" t="s">
        <v>57</v>
      </c>
      <c r="W41" s="97">
        <v>6.0606060606060608E-2</v>
      </c>
      <c r="X41" s="142">
        <v>8</v>
      </c>
    </row>
    <row r="42" spans="3:24">
      <c r="V42" s="141" t="s">
        <v>58</v>
      </c>
      <c r="W42" s="97">
        <v>2.2727272727272728E-2</v>
      </c>
      <c r="X42" s="142">
        <v>3</v>
      </c>
    </row>
    <row r="43" spans="3:24">
      <c r="H43" s="2" t="s">
        <v>227</v>
      </c>
      <c r="N43" s="80" t="s">
        <v>182</v>
      </c>
      <c r="O43" s="110" t="s">
        <v>3</v>
      </c>
      <c r="P43" s="80" t="s">
        <v>84</v>
      </c>
      <c r="V43" s="146" t="s">
        <v>0</v>
      </c>
      <c r="W43" s="149">
        <v>2.2727272727272728E-2</v>
      </c>
      <c r="X43" s="148">
        <v>3</v>
      </c>
    </row>
    <row r="44" spans="3:24">
      <c r="N44" s="85" t="s">
        <v>12</v>
      </c>
      <c r="O44" s="98">
        <v>0.12977099236641221</v>
      </c>
      <c r="P44" s="122">
        <v>17</v>
      </c>
      <c r="V44" s="3"/>
      <c r="W44" s="3"/>
      <c r="X44" s="3"/>
    </row>
    <row r="45" spans="3:24">
      <c r="M45" s="4"/>
      <c r="N45" s="85" t="s">
        <v>13</v>
      </c>
      <c r="O45" s="98">
        <v>0.87022900763358779</v>
      </c>
      <c r="P45" s="95">
        <v>114</v>
      </c>
      <c r="V45" s="3"/>
      <c r="W45" s="73" t="s">
        <v>88</v>
      </c>
      <c r="X45" s="73">
        <v>132</v>
      </c>
    </row>
    <row r="46" spans="3:24">
      <c r="N46" s="35"/>
      <c r="O46" s="34" t="s">
        <v>88</v>
      </c>
      <c r="P46" s="123">
        <v>131</v>
      </c>
    </row>
    <row r="48" spans="3:24">
      <c r="N48" s="143" t="s">
        <v>114</v>
      </c>
      <c r="O48" s="144" t="s">
        <v>3</v>
      </c>
      <c r="P48" s="145" t="s">
        <v>84</v>
      </c>
    </row>
    <row r="49" spans="3:16">
      <c r="N49" s="150" t="s">
        <v>115</v>
      </c>
      <c r="O49" s="84">
        <v>7.6923076923076927E-2</v>
      </c>
      <c r="P49" s="199">
        <v>1</v>
      </c>
    </row>
    <row r="50" spans="3:16">
      <c r="N50" s="150" t="s">
        <v>116</v>
      </c>
      <c r="O50" s="84">
        <v>0.38461538461538464</v>
      </c>
      <c r="P50" s="199">
        <v>5</v>
      </c>
    </row>
    <row r="51" spans="3:16">
      <c r="N51" s="150" t="s">
        <v>117</v>
      </c>
      <c r="O51" s="84">
        <v>0.15384615384615385</v>
      </c>
      <c r="P51" s="199">
        <v>2</v>
      </c>
    </row>
    <row r="52" spans="3:16">
      <c r="H52" s="38"/>
      <c r="I52" s="39"/>
      <c r="N52" s="150" t="s">
        <v>118</v>
      </c>
      <c r="O52" s="84">
        <v>0.30769230769230771</v>
      </c>
      <c r="P52" s="199">
        <v>4</v>
      </c>
    </row>
    <row r="53" spans="3:16">
      <c r="C53" s="4"/>
      <c r="D53" s="1"/>
      <c r="E53" s="1"/>
      <c r="N53" s="151" t="s">
        <v>119</v>
      </c>
      <c r="O53" s="147">
        <v>7.6923076923076927E-2</v>
      </c>
      <c r="P53" s="200">
        <v>1</v>
      </c>
    </row>
    <row r="54" spans="3:16">
      <c r="C54" s="1"/>
      <c r="D54" s="1"/>
      <c r="E54" s="1"/>
      <c r="O54" s="34" t="s">
        <v>88</v>
      </c>
      <c r="P54" s="36">
        <v>13</v>
      </c>
    </row>
    <row r="55" spans="3:16">
      <c r="C55" s="1"/>
      <c r="D55" s="1"/>
      <c r="E55" s="1"/>
    </row>
    <row r="56" spans="3:16">
      <c r="C56" s="4"/>
      <c r="D56" s="4"/>
      <c r="E56" s="4"/>
    </row>
    <row r="57" spans="3:16">
      <c r="C57" s="4"/>
      <c r="D57" s="4"/>
      <c r="E57" s="4"/>
    </row>
    <row r="77" spans="14:15">
      <c r="N77" s="19"/>
      <c r="O77" s="30"/>
    </row>
  </sheetData>
  <sheetProtection algorithmName="SHA-512" hashValue="Xv08cG29Dk+EkAKiLd/y8TeeNN6LYOHp2rZqCa4XwAZGvfC5z7hKEqP4px7nCjHe6g11msrNlAiJKn6mdv6OLg==" saltValue="fXYKz4GcQcoOzfkXytjRKA==" spinCount="100000" sheet="1" objects="1" scenarios="1" selectLockedCells="1" selectUnlockedCells="1"/>
  <mergeCells count="7">
    <mergeCell ref="G10:G11"/>
    <mergeCell ref="G17:G18"/>
    <mergeCell ref="A2:K2"/>
    <mergeCell ref="R9:S9"/>
    <mergeCell ref="G7:G9"/>
    <mergeCell ref="H10:J11"/>
    <mergeCell ref="H7:K9"/>
  </mergeCells>
  <pageMargins left="0.25" right="0.25" top="0.75" bottom="0.75" header="0.3" footer="0.3"/>
  <pageSetup paperSize="5" orientation="landscape" r:id="rId1"/>
  <drawing r:id="rId2"/>
  <tableParts count="6">
    <tablePart r:id="rId3"/>
    <tablePart r:id="rId4"/>
    <tablePart r:id="rId5"/>
    <tablePart r:id="rId6"/>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sheetPr>
  <dimension ref="A1:R58"/>
  <sheetViews>
    <sheetView showGridLines="0" showRowColHeaders="0" zoomScale="80" zoomScaleNormal="80" zoomScaleSheetLayoutView="80" workbookViewId="0"/>
  </sheetViews>
  <sheetFormatPr defaultColWidth="9.90625" defaultRowHeight="11.5"/>
  <cols>
    <col min="1" max="1" width="23.7265625" style="4" customWidth="1"/>
    <col min="2" max="2" width="3.7265625" style="4" customWidth="1"/>
    <col min="3" max="3" width="43" style="2" customWidth="1"/>
    <col min="4" max="4" width="9.90625" style="2" customWidth="1"/>
    <col min="5" max="5" width="25.36328125" style="2" bestFit="1" customWidth="1"/>
    <col min="6" max="8" width="9.90625" style="2" customWidth="1"/>
    <col min="9" max="9" width="9.90625" style="2"/>
    <col min="10" max="10" width="0" style="2" hidden="1" customWidth="1"/>
    <col min="11" max="18" width="9.90625" style="2" hidden="1" customWidth="1"/>
    <col min="19" max="16384" width="9.90625" style="2"/>
  </cols>
  <sheetData>
    <row r="1" spans="1:12" ht="65" customHeight="1" thickBot="1">
      <c r="A1" s="385"/>
      <c r="B1" s="5"/>
      <c r="C1" s="5"/>
      <c r="D1" s="5"/>
      <c r="E1" s="5"/>
      <c r="F1" s="5"/>
      <c r="G1" s="5"/>
      <c r="H1" s="9" t="s">
        <v>1</v>
      </c>
    </row>
    <row r="2" spans="1:12" ht="18" customHeight="1">
      <c r="A2" s="419" t="s">
        <v>389</v>
      </c>
      <c r="B2" s="419"/>
      <c r="C2" s="419"/>
      <c r="D2" s="419"/>
      <c r="E2" s="419"/>
      <c r="F2" s="419"/>
      <c r="G2" s="419"/>
      <c r="H2" s="419"/>
    </row>
    <row r="3" spans="1:12" ht="15" customHeight="1">
      <c r="A3" s="388"/>
    </row>
    <row r="4" spans="1:12" ht="15.75" customHeight="1">
      <c r="A4" s="389"/>
    </row>
    <row r="5" spans="1:12" ht="15.75" customHeight="1">
      <c r="A5" s="388"/>
      <c r="D5" s="6"/>
      <c r="E5" s="6"/>
      <c r="G5" s="6"/>
      <c r="H5" s="6"/>
      <c r="K5" s="10"/>
      <c r="L5" s="10"/>
    </row>
    <row r="6" spans="1:12" ht="15.75" customHeight="1">
      <c r="A6" s="390"/>
      <c r="B6" s="18"/>
      <c r="D6" s="6"/>
      <c r="E6" s="6"/>
      <c r="F6" s="6"/>
      <c r="G6" s="6"/>
      <c r="H6" s="6"/>
      <c r="K6" s="10"/>
      <c r="L6" s="29"/>
    </row>
    <row r="7" spans="1:12" ht="15.75" customHeight="1">
      <c r="A7" s="389"/>
      <c r="D7" s="17"/>
      <c r="E7" s="7"/>
      <c r="F7" s="7"/>
      <c r="G7" s="7"/>
      <c r="H7" s="7"/>
      <c r="K7" s="10"/>
      <c r="L7" s="15"/>
    </row>
    <row r="8" spans="1:12" ht="15.75" customHeight="1">
      <c r="A8" s="394"/>
      <c r="D8" s="16"/>
      <c r="K8" s="10"/>
      <c r="L8" s="10"/>
    </row>
    <row r="9" spans="1:12" s="3" customFormat="1" ht="15.75" customHeight="1">
      <c r="A9" s="391"/>
      <c r="B9" s="1"/>
      <c r="D9" s="11"/>
      <c r="I9" s="2"/>
      <c r="K9" s="10"/>
      <c r="L9" s="10"/>
    </row>
    <row r="10" spans="1:12" s="3" customFormat="1" ht="15.75" customHeight="1">
      <c r="A10" s="395"/>
      <c r="B10" s="1"/>
      <c r="D10" s="11"/>
      <c r="I10" s="2"/>
      <c r="K10" s="10"/>
      <c r="L10" s="29"/>
    </row>
    <row r="11" spans="1:12" s="3" customFormat="1" ht="15.75" customHeight="1">
      <c r="A11" s="395"/>
      <c r="B11" s="1"/>
      <c r="I11" s="2"/>
      <c r="K11" s="10"/>
      <c r="L11" s="29"/>
    </row>
    <row r="12" spans="1:12" s="3" customFormat="1" ht="15.75" customHeight="1">
      <c r="A12" s="395"/>
      <c r="B12" s="1"/>
      <c r="I12" s="2"/>
      <c r="K12" s="10"/>
      <c r="L12" s="29"/>
    </row>
    <row r="13" spans="1:12" s="3" customFormat="1" ht="15.75" customHeight="1">
      <c r="A13" s="392"/>
      <c r="B13" s="1"/>
      <c r="I13" s="2"/>
      <c r="K13" s="10"/>
      <c r="L13" s="29"/>
    </row>
    <row r="14" spans="1:12" s="3" customFormat="1" ht="15.75" customHeight="1">
      <c r="A14" s="392"/>
      <c r="B14" s="1"/>
      <c r="I14" s="2"/>
      <c r="K14" s="19"/>
      <c r="L14" s="19"/>
    </row>
    <row r="15" spans="1:12" ht="17.25" customHeight="1">
      <c r="A15" s="388"/>
      <c r="K15" s="19"/>
      <c r="L15" s="19"/>
    </row>
    <row r="16" spans="1:12" ht="15" customHeight="1">
      <c r="A16" s="388"/>
      <c r="C16" s="32"/>
      <c r="K16" s="19"/>
      <c r="L16" s="30"/>
    </row>
    <row r="17" spans="1:12" ht="13.5" customHeight="1">
      <c r="A17" s="388"/>
      <c r="K17" s="19"/>
      <c r="L17" s="30"/>
    </row>
    <row r="18" spans="1:12" ht="15.75" customHeight="1">
      <c r="A18" s="388"/>
      <c r="K18" s="19"/>
      <c r="L18" s="19"/>
    </row>
    <row r="19" spans="1:12">
      <c r="A19" s="388"/>
      <c r="K19" s="19"/>
      <c r="L19" s="19"/>
    </row>
    <row r="20" spans="1:12">
      <c r="A20" s="388"/>
      <c r="K20" s="19"/>
      <c r="L20" s="30"/>
    </row>
    <row r="21" spans="1:12">
      <c r="A21" s="388"/>
      <c r="K21" s="19"/>
      <c r="L21" s="30"/>
    </row>
    <row r="22" spans="1:12" ht="25.25" customHeight="1">
      <c r="A22" s="388"/>
      <c r="K22" s="19"/>
      <c r="L22" s="19"/>
    </row>
    <row r="23" spans="1:12" ht="25.25" customHeight="1">
      <c r="A23" s="388"/>
      <c r="K23" s="19"/>
      <c r="L23" s="19"/>
    </row>
    <row r="24" spans="1:12">
      <c r="A24" s="388"/>
      <c r="K24" s="19"/>
      <c r="L24" s="30"/>
    </row>
    <row r="25" spans="1:12" ht="15.65" customHeight="1">
      <c r="A25" s="388"/>
      <c r="K25" s="19"/>
      <c r="L25" s="30"/>
    </row>
    <row r="26" spans="1:12">
      <c r="A26" s="388"/>
      <c r="K26" s="19"/>
      <c r="L26" s="30"/>
    </row>
    <row r="27" spans="1:12">
      <c r="A27" s="388"/>
      <c r="K27" s="19"/>
      <c r="L27" s="30"/>
    </row>
    <row r="28" spans="1:12">
      <c r="K28" s="19"/>
      <c r="L28" s="30"/>
    </row>
    <row r="32" spans="1:12">
      <c r="F32" s="32"/>
      <c r="L32" s="2" t="s">
        <v>134</v>
      </c>
    </row>
    <row r="35" spans="3:12">
      <c r="C35" s="32"/>
      <c r="K35" s="31"/>
      <c r="L35" s="16"/>
    </row>
    <row r="36" spans="3:12">
      <c r="K36" s="31"/>
      <c r="L36" s="16"/>
    </row>
    <row r="37" spans="3:12">
      <c r="K37" s="235"/>
      <c r="L37" s="16"/>
    </row>
    <row r="38" spans="3:12">
      <c r="K38" s="31"/>
      <c r="L38" s="16"/>
    </row>
    <row r="39" spans="3:12">
      <c r="K39" s="31"/>
      <c r="L39" s="16"/>
    </row>
    <row r="40" spans="3:12">
      <c r="K40" s="31"/>
      <c r="L40" s="16"/>
    </row>
    <row r="41" spans="3:12">
      <c r="K41" s="31"/>
      <c r="L41" s="16"/>
    </row>
    <row r="44" spans="3:12">
      <c r="H44" s="2" t="s">
        <v>227</v>
      </c>
    </row>
    <row r="54" spans="3:4">
      <c r="C54" s="4"/>
      <c r="D54" s="1"/>
    </row>
    <row r="55" spans="3:4">
      <c r="C55" s="1"/>
      <c r="D55" s="1"/>
    </row>
    <row r="56" spans="3:4">
      <c r="C56" s="1"/>
      <c r="D56" s="1"/>
    </row>
    <row r="57" spans="3:4">
      <c r="C57" s="4"/>
      <c r="D57" s="4"/>
    </row>
    <row r="58" spans="3:4">
      <c r="C58" s="4"/>
      <c r="D58" s="4"/>
    </row>
  </sheetData>
  <sheetProtection algorithmName="SHA-512" hashValue="xMjjqulcQynNPC/Szss8gx1McOVLyoafV7eZ2A5egEuHa0X9xOfkx4qoJimrh9AhmMCqzvZsKQoRRUidAzZJNQ==" saltValue="CHK26bN+rf7nIeIOF7Yr6g==" spinCount="100000" sheet="1" objects="1" scenarios="1" selectLockedCells="1" selectUnlockedCells="1"/>
  <mergeCells count="1">
    <mergeCell ref="A2:H2"/>
  </mergeCells>
  <pageMargins left="0.25" right="0.25"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autoPageBreaks="0" fitToPage="1"/>
  </sheetPr>
  <dimension ref="A1:S44"/>
  <sheetViews>
    <sheetView showGridLines="0" showRowColHeaders="0" zoomScale="80" zoomScaleNormal="80" zoomScaleSheetLayoutView="80" workbookViewId="0">
      <selection activeCell="I16" sqref="I16"/>
    </sheetView>
  </sheetViews>
  <sheetFormatPr defaultColWidth="9.90625" defaultRowHeight="15" customHeight="1"/>
  <cols>
    <col min="1" max="1" width="23.7265625" style="4" customWidth="1"/>
    <col min="2" max="2" width="3.7265625" style="4" customWidth="1"/>
    <col min="3" max="3" width="3.90625" style="2" customWidth="1"/>
    <col min="4" max="4" width="49.36328125" style="2" customWidth="1"/>
    <col min="5" max="9" width="9.90625" style="2"/>
    <col min="10" max="10" width="9.90625" style="2" customWidth="1"/>
    <col min="11" max="15" width="9.90625" style="2"/>
    <col min="16" max="16" width="65.6328125" style="2" customWidth="1"/>
    <col min="17" max="16384" width="9.90625" style="2"/>
  </cols>
  <sheetData>
    <row r="1" spans="1:19" ht="65" customHeight="1" thickBot="1">
      <c r="A1" s="385"/>
      <c r="B1" s="5"/>
      <c r="C1" s="5"/>
      <c r="D1" s="5"/>
      <c r="E1" s="5"/>
      <c r="F1" s="5"/>
      <c r="G1" s="5"/>
      <c r="H1" s="5"/>
      <c r="I1" s="5"/>
      <c r="J1" s="8"/>
      <c r="L1" s="9" t="s">
        <v>1</v>
      </c>
    </row>
    <row r="2" spans="1:19" ht="18" customHeight="1">
      <c r="A2" s="419" t="s">
        <v>100</v>
      </c>
      <c r="B2" s="419"/>
      <c r="C2" s="419"/>
      <c r="D2" s="419"/>
      <c r="E2" s="419"/>
      <c r="F2" s="419"/>
      <c r="G2" s="419"/>
      <c r="H2" s="419"/>
      <c r="I2" s="419"/>
      <c r="J2" s="419"/>
      <c r="K2" s="419"/>
      <c r="L2" s="419"/>
      <c r="P2"/>
      <c r="Q2"/>
      <c r="R2"/>
      <c r="S2"/>
    </row>
    <row r="3" spans="1:19" ht="15" customHeight="1">
      <c r="A3" s="388"/>
      <c r="B3" s="28"/>
      <c r="P3"/>
      <c r="Q3"/>
      <c r="R3"/>
      <c r="S3"/>
    </row>
    <row r="4" spans="1:19" ht="15" customHeight="1">
      <c r="A4" s="389"/>
      <c r="B4"/>
      <c r="D4" s="268" t="s">
        <v>396</v>
      </c>
      <c r="P4"/>
      <c r="Q4"/>
      <c r="R4"/>
      <c r="S4"/>
    </row>
    <row r="5" spans="1:19" ht="15" customHeight="1">
      <c r="A5" s="388"/>
      <c r="B5" s="28"/>
      <c r="D5" s="269" t="s">
        <v>397</v>
      </c>
      <c r="E5" s="6"/>
      <c r="F5" s="6"/>
      <c r="G5" s="6"/>
      <c r="H5" s="6"/>
      <c r="I5" s="6"/>
      <c r="J5" s="6"/>
      <c r="P5"/>
      <c r="Q5"/>
      <c r="R5"/>
      <c r="S5"/>
    </row>
    <row r="6" spans="1:19" ht="15" customHeight="1">
      <c r="A6" s="390"/>
      <c r="B6" s="18"/>
      <c r="E6" s="6"/>
      <c r="F6" s="6"/>
      <c r="G6" s="6"/>
      <c r="H6" s="6"/>
      <c r="I6" s="6"/>
      <c r="J6" s="6"/>
      <c r="P6"/>
      <c r="Q6"/>
      <c r="R6"/>
      <c r="S6"/>
    </row>
    <row r="7" spans="1:19" ht="30" customHeight="1">
      <c r="A7" s="389"/>
      <c r="D7" s="420" t="s">
        <v>207</v>
      </c>
      <c r="E7" s="421"/>
      <c r="F7" s="7"/>
      <c r="G7" s="7"/>
      <c r="H7" s="7"/>
      <c r="I7" s="7"/>
      <c r="J7" s="7"/>
      <c r="P7"/>
      <c r="Q7"/>
      <c r="R7"/>
      <c r="S7"/>
    </row>
    <row r="8" spans="1:19" ht="32.15" customHeight="1">
      <c r="A8" s="389"/>
      <c r="D8" s="414" t="s">
        <v>204</v>
      </c>
      <c r="E8" s="462">
        <v>7300</v>
      </c>
      <c r="P8"/>
      <c r="Q8"/>
      <c r="R8"/>
      <c r="S8"/>
    </row>
    <row r="9" spans="1:19" s="3" customFormat="1" ht="32.15" customHeight="1">
      <c r="A9" s="391"/>
      <c r="B9" s="1"/>
      <c r="D9" s="413" t="s">
        <v>205</v>
      </c>
      <c r="E9" s="463">
        <v>1395</v>
      </c>
      <c r="P9"/>
      <c r="Q9"/>
      <c r="R9"/>
      <c r="S9"/>
    </row>
    <row r="10" spans="1:19" s="3" customFormat="1" ht="32.15" customHeight="1">
      <c r="A10" s="392"/>
      <c r="B10" s="1"/>
      <c r="D10" s="245" t="s">
        <v>210</v>
      </c>
      <c r="E10" s="214">
        <v>934</v>
      </c>
      <c r="P10"/>
      <c r="Q10"/>
      <c r="R10"/>
      <c r="S10"/>
    </row>
    <row r="11" spans="1:19" s="3" customFormat="1" ht="32.15" customHeight="1">
      <c r="A11" s="392"/>
      <c r="B11" s="1"/>
      <c r="D11" s="246" t="s">
        <v>226</v>
      </c>
      <c r="E11" s="213">
        <v>456</v>
      </c>
      <c r="P11"/>
      <c r="Q11"/>
      <c r="R11"/>
      <c r="S11"/>
    </row>
    <row r="12" spans="1:19" s="3" customFormat="1" ht="32.15" customHeight="1">
      <c r="A12" s="392"/>
      <c r="B12" s="1"/>
      <c r="D12" s="245" t="s">
        <v>211</v>
      </c>
      <c r="E12" s="214">
        <v>5</v>
      </c>
      <c r="P12"/>
      <c r="Q12"/>
      <c r="R12"/>
      <c r="S12"/>
    </row>
    <row r="13" spans="1:19" s="3" customFormat="1" ht="32.15" customHeight="1">
      <c r="A13" s="392"/>
      <c r="B13" s="1"/>
      <c r="D13" s="413" t="s">
        <v>206</v>
      </c>
      <c r="E13" s="364">
        <v>0.1910958904109589</v>
      </c>
      <c r="P13"/>
      <c r="Q13"/>
      <c r="R13"/>
      <c r="S13"/>
    </row>
    <row r="14" spans="1:19" s="3" customFormat="1" ht="15" customHeight="1">
      <c r="A14" s="392"/>
      <c r="B14" s="1"/>
      <c r="P14"/>
      <c r="Q14"/>
      <c r="R14"/>
      <c r="S14"/>
    </row>
    <row r="15" spans="1:19" ht="30" customHeight="1">
      <c r="A15" s="388"/>
      <c r="D15" s="420" t="s">
        <v>208</v>
      </c>
      <c r="E15" s="421"/>
      <c r="P15"/>
      <c r="Q15"/>
      <c r="R15"/>
      <c r="S15"/>
    </row>
    <row r="16" spans="1:19" ht="32.15" customHeight="1">
      <c r="A16" s="388"/>
      <c r="D16" s="245" t="s">
        <v>215</v>
      </c>
      <c r="E16" s="212">
        <v>2</v>
      </c>
      <c r="P16"/>
      <c r="Q16"/>
      <c r="R16"/>
      <c r="S16"/>
    </row>
    <row r="17" spans="1:19" ht="32.15" customHeight="1">
      <c r="A17" s="388"/>
      <c r="D17" s="246" t="s">
        <v>212</v>
      </c>
      <c r="E17" s="464">
        <v>1388</v>
      </c>
      <c r="P17"/>
      <c r="Q17"/>
      <c r="R17"/>
      <c r="S17"/>
    </row>
    <row r="18" spans="1:19" ht="15" customHeight="1">
      <c r="A18" s="388"/>
      <c r="I18" s="252"/>
      <c r="P18"/>
      <c r="Q18"/>
      <c r="R18"/>
      <c r="S18"/>
    </row>
    <row r="19" spans="1:19" ht="29.25" customHeight="1">
      <c r="A19" s="388"/>
      <c r="D19" s="420" t="s">
        <v>209</v>
      </c>
      <c r="E19" s="421"/>
      <c r="I19" s="252"/>
      <c r="P19"/>
      <c r="Q19"/>
      <c r="R19"/>
      <c r="S19"/>
    </row>
    <row r="20" spans="1:19" ht="32.15" customHeight="1">
      <c r="A20" s="388"/>
      <c r="D20" s="245" t="s">
        <v>213</v>
      </c>
      <c r="E20" s="210">
        <v>43551</v>
      </c>
      <c r="I20" s="252"/>
      <c r="P20"/>
      <c r="Q20"/>
      <c r="R20"/>
      <c r="S20"/>
    </row>
    <row r="21" spans="1:19" ht="32.15" customHeight="1">
      <c r="A21" s="388"/>
      <c r="D21" s="246" t="s">
        <v>214</v>
      </c>
      <c r="E21" s="211">
        <v>43572</v>
      </c>
      <c r="I21" s="252"/>
      <c r="P21"/>
      <c r="Q21"/>
    </row>
    <row r="22" spans="1:19" ht="7.5" customHeight="1"/>
    <row r="23" spans="1:19" ht="25.25" customHeight="1"/>
    <row r="25" spans="1:19" ht="15.65" customHeight="1"/>
    <row r="44" spans="8:8" ht="15" customHeight="1">
      <c r="H44" s="2" t="s">
        <v>227</v>
      </c>
    </row>
  </sheetData>
  <sheetProtection algorithmName="SHA-512" hashValue="F9f82HP6h8/X4dVrr8B0O9gzkfWB96mQxpg6D3wdgrU5Ca8BcKZgWeWoGlaESGh60uMRZmg7XEzLi/JvxOFr8Q==" saltValue="WpgNgGjLXaNT9tuLMblEpw==" spinCount="100000" sheet="1" objects="1" scenarios="1" selectLockedCells="1" selectUnlockedCells="1"/>
  <mergeCells count="4">
    <mergeCell ref="D19:E19"/>
    <mergeCell ref="D7:E7"/>
    <mergeCell ref="D15:E15"/>
    <mergeCell ref="A2:L2"/>
  </mergeCells>
  <pageMargins left="0.25" right="0.25" top="0.75" bottom="0.75" header="0.3" footer="0.3"/>
  <pageSetup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AD84"/>
  <sheetViews>
    <sheetView showGridLines="0" showRowColHeaders="0" showWhiteSpace="0" zoomScale="80" zoomScaleNormal="80" zoomScaleSheetLayoutView="80" zoomScalePageLayoutView="80" workbookViewId="0">
      <selection activeCell="AI24" sqref="AI24"/>
    </sheetView>
  </sheetViews>
  <sheetFormatPr defaultColWidth="9.90625" defaultRowHeight="15" customHeight="1"/>
  <cols>
    <col min="1" max="1" width="23.7265625" style="251" customWidth="1"/>
    <col min="2" max="2" width="3.7265625" style="4" customWidth="1"/>
    <col min="3" max="3" width="21.7265625" style="2" customWidth="1"/>
    <col min="4" max="4" width="9.90625" style="2" customWidth="1"/>
    <col min="5" max="5" width="10.26953125" style="2" customWidth="1"/>
    <col min="6" max="6" width="27.08984375" style="2" customWidth="1"/>
    <col min="7" max="7" width="9.90625" style="2"/>
    <col min="8" max="8" width="6.7265625" style="2" customWidth="1"/>
    <col min="9" max="9" width="33.36328125" style="2" customWidth="1"/>
    <col min="10" max="10" width="9.90625" style="2"/>
    <col min="11" max="11" width="2" style="2" customWidth="1"/>
    <col min="12" max="13" width="9.90625" style="2" customWidth="1"/>
    <col min="14" max="14" width="10.08984375" style="2" hidden="1" customWidth="1"/>
    <col min="15" max="15" width="16.6328125" style="2" hidden="1" customWidth="1"/>
    <col min="16" max="20" width="9.90625" style="2" hidden="1" customWidth="1"/>
    <col min="21" max="21" width="19.08984375" style="2" hidden="1" customWidth="1"/>
    <col min="22" max="30" width="9.90625" style="2" hidden="1" customWidth="1"/>
    <col min="31" max="16384" width="9.90625" style="2"/>
  </cols>
  <sheetData>
    <row r="1" spans="1:23" ht="65" customHeight="1" thickBot="1">
      <c r="A1" s="250"/>
      <c r="B1" s="5"/>
      <c r="C1" s="5"/>
      <c r="D1" s="5"/>
      <c r="E1" s="5"/>
      <c r="F1" s="5"/>
      <c r="G1" s="5"/>
      <c r="H1" s="5"/>
      <c r="I1" s="5"/>
      <c r="J1" s="5"/>
      <c r="K1" s="5"/>
      <c r="L1" s="9" t="s">
        <v>1</v>
      </c>
    </row>
    <row r="2" spans="1:23" ht="18" customHeight="1">
      <c r="A2" s="419" t="s">
        <v>232</v>
      </c>
      <c r="B2" s="419"/>
      <c r="C2" s="419"/>
      <c r="D2" s="419"/>
      <c r="E2" s="419"/>
      <c r="F2" s="419"/>
      <c r="G2" s="419"/>
      <c r="H2" s="419"/>
      <c r="I2" s="419"/>
      <c r="J2" s="419"/>
      <c r="K2" s="419"/>
      <c r="L2" s="419"/>
      <c r="N2" s="143" t="s">
        <v>15</v>
      </c>
      <c r="O2" s="144" t="s">
        <v>3</v>
      </c>
      <c r="P2" s="145" t="s">
        <v>84</v>
      </c>
      <c r="Q2" s="221" t="s">
        <v>223</v>
      </c>
      <c r="U2" s="143" t="s">
        <v>83</v>
      </c>
      <c r="V2" s="144" t="s">
        <v>3</v>
      </c>
      <c r="W2" s="145" t="s">
        <v>84</v>
      </c>
    </row>
    <row r="3" spans="1:23" ht="15" customHeight="1">
      <c r="A3" s="388"/>
      <c r="N3" s="141" t="s">
        <v>141</v>
      </c>
      <c r="O3" s="84">
        <v>3.2838154808444098E-2</v>
      </c>
      <c r="P3" s="142">
        <v>42</v>
      </c>
      <c r="Q3" s="217">
        <v>5</v>
      </c>
      <c r="U3" s="141" t="s">
        <v>4</v>
      </c>
      <c r="V3" s="84">
        <v>0.22315950920245398</v>
      </c>
      <c r="W3" s="142">
        <v>291</v>
      </c>
    </row>
    <row r="4" spans="1:23" ht="15" customHeight="1">
      <c r="A4" s="389"/>
      <c r="N4" s="150" t="s">
        <v>137</v>
      </c>
      <c r="O4" s="84">
        <v>4.3784206411258797E-2</v>
      </c>
      <c r="P4" s="142">
        <v>56</v>
      </c>
      <c r="Q4" s="142">
        <v>8</v>
      </c>
      <c r="U4" s="141" t="s">
        <v>5</v>
      </c>
      <c r="V4" s="84">
        <v>0.14800613496932516</v>
      </c>
      <c r="W4" s="142">
        <v>193</v>
      </c>
    </row>
    <row r="5" spans="1:23" ht="15" customHeight="1">
      <c r="A5" s="388"/>
      <c r="J5" s="6"/>
      <c r="K5" s="6"/>
      <c r="L5" s="6"/>
      <c r="N5" s="141" t="s">
        <v>140</v>
      </c>
      <c r="O5" s="84">
        <v>4.534792806880375E-2</v>
      </c>
      <c r="P5" s="142">
        <v>58</v>
      </c>
      <c r="Q5" s="142">
        <v>4</v>
      </c>
      <c r="U5" s="141" t="s">
        <v>6</v>
      </c>
      <c r="V5" s="84">
        <v>0.13496932515337423</v>
      </c>
      <c r="W5" s="142">
        <v>176</v>
      </c>
    </row>
    <row r="6" spans="1:23" ht="15" customHeight="1">
      <c r="A6" s="390"/>
      <c r="J6" s="6"/>
      <c r="K6" s="6"/>
      <c r="L6" s="6"/>
      <c r="N6" s="150" t="s">
        <v>138</v>
      </c>
      <c r="O6" s="84">
        <v>4.6129788897576234E-2</v>
      </c>
      <c r="P6" s="142">
        <v>59</v>
      </c>
      <c r="Q6" s="142">
        <v>9</v>
      </c>
      <c r="U6" s="141" t="s">
        <v>7</v>
      </c>
      <c r="V6" s="84">
        <v>0.14570552147239263</v>
      </c>
      <c r="W6" s="142">
        <v>190</v>
      </c>
    </row>
    <row r="7" spans="1:23" ht="15" customHeight="1">
      <c r="A7" s="389"/>
      <c r="J7" s="7"/>
      <c r="K7" s="7"/>
      <c r="L7" s="7"/>
      <c r="N7" s="150" t="s">
        <v>143</v>
      </c>
      <c r="O7" s="84">
        <v>0.11962470680218922</v>
      </c>
      <c r="P7" s="142">
        <v>153</v>
      </c>
      <c r="Q7" s="142">
        <v>7</v>
      </c>
      <c r="U7" s="141" t="s">
        <v>8</v>
      </c>
      <c r="V7" s="84">
        <v>2.8374233128834355E-2</v>
      </c>
      <c r="W7" s="142">
        <v>37</v>
      </c>
    </row>
    <row r="8" spans="1:23" ht="15" customHeight="1">
      <c r="A8" s="389"/>
      <c r="N8" s="141" t="s">
        <v>142</v>
      </c>
      <c r="O8" s="84">
        <v>0.14386239249413604</v>
      </c>
      <c r="P8" s="142">
        <v>184</v>
      </c>
      <c r="Q8" s="142">
        <v>6</v>
      </c>
      <c r="U8" s="146" t="s">
        <v>9</v>
      </c>
      <c r="V8" s="84">
        <v>0.31978527607361962</v>
      </c>
      <c r="W8" s="148">
        <v>417</v>
      </c>
    </row>
    <row r="9" spans="1:23" s="3" customFormat="1" ht="15" customHeight="1">
      <c r="A9" s="391"/>
      <c r="B9" s="1"/>
      <c r="N9" s="150" t="s">
        <v>0</v>
      </c>
      <c r="O9" s="84">
        <v>0.15793588741204065</v>
      </c>
      <c r="P9" s="142">
        <v>202</v>
      </c>
      <c r="Q9" s="237">
        <v>2</v>
      </c>
      <c r="R9" s="2"/>
      <c r="U9" s="1"/>
      <c r="V9" s="1"/>
      <c r="W9" s="1"/>
    </row>
    <row r="10" spans="1:23" s="3" customFormat="1" ht="15" customHeight="1">
      <c r="A10" s="392"/>
      <c r="B10" s="1"/>
      <c r="N10" s="150" t="s">
        <v>144</v>
      </c>
      <c r="O10" s="84">
        <v>0.55199374511336985</v>
      </c>
      <c r="P10" s="142">
        <v>706</v>
      </c>
      <c r="Q10" s="237">
        <v>1</v>
      </c>
      <c r="R10" s="2"/>
      <c r="U10" s="4"/>
      <c r="V10" s="257" t="s">
        <v>88</v>
      </c>
      <c r="W10" s="258">
        <v>1304</v>
      </c>
    </row>
    <row r="11" spans="1:23" s="3" customFormat="1" ht="15" customHeight="1">
      <c r="A11" s="392"/>
      <c r="B11" s="1"/>
      <c r="N11" s="151" t="s">
        <v>139</v>
      </c>
      <c r="O11" s="147" t="e">
        <v>#NAME?</v>
      </c>
      <c r="P11" s="148" t="e">
        <v>#NAME?</v>
      </c>
      <c r="Q11" s="148">
        <v>3</v>
      </c>
      <c r="R11" s="2"/>
    </row>
    <row r="12" spans="1:23" s="3" customFormat="1" ht="15" customHeight="1">
      <c r="A12" s="392"/>
      <c r="B12" s="1"/>
      <c r="N12" s="2"/>
      <c r="O12" s="2"/>
      <c r="P12" s="2"/>
      <c r="Q12" s="2"/>
      <c r="R12" s="2"/>
      <c r="U12" s="259" t="s">
        <v>240</v>
      </c>
      <c r="V12" s="83" t="s">
        <v>3</v>
      </c>
      <c r="W12" s="83" t="s">
        <v>84</v>
      </c>
    </row>
    <row r="13" spans="1:23" s="3" customFormat="1" ht="15" customHeight="1">
      <c r="A13" s="392"/>
      <c r="B13" s="1"/>
      <c r="N13" s="10"/>
      <c r="O13" s="74" t="s">
        <v>88</v>
      </c>
      <c r="P13" s="75">
        <v>1279</v>
      </c>
      <c r="Q13" s="2"/>
      <c r="R13" s="2"/>
      <c r="U13" s="83" t="s">
        <v>241</v>
      </c>
      <c r="V13" s="83">
        <v>0.40384615384615385</v>
      </c>
      <c r="W13" s="215">
        <v>168</v>
      </c>
    </row>
    <row r="14" spans="1:23" s="3" customFormat="1" ht="15" customHeight="1">
      <c r="A14" s="392"/>
      <c r="B14" s="1"/>
      <c r="N14" s="2"/>
      <c r="O14" s="2"/>
      <c r="P14" s="2"/>
      <c r="Q14" s="2"/>
      <c r="R14" s="2"/>
      <c r="U14" s="83" t="s">
        <v>242</v>
      </c>
      <c r="V14" s="83">
        <v>0.47836538461538464</v>
      </c>
      <c r="W14" s="215">
        <v>199</v>
      </c>
    </row>
    <row r="15" spans="1:23" ht="15" customHeight="1">
      <c r="A15" s="388"/>
      <c r="G15" s="101"/>
      <c r="H15" s="101"/>
      <c r="I15" s="101"/>
      <c r="J15" s="101"/>
      <c r="N15" s="284" t="s">
        <v>295</v>
      </c>
      <c r="O15" s="285" t="s">
        <v>3</v>
      </c>
      <c r="P15" s="217" t="s">
        <v>84</v>
      </c>
      <c r="U15" s="81" t="s">
        <v>243</v>
      </c>
      <c r="V15" s="83">
        <v>6.25E-2</v>
      </c>
      <c r="W15" s="215">
        <v>26</v>
      </c>
    </row>
    <row r="16" spans="1:23" ht="15.75" customHeight="1">
      <c r="A16" s="388"/>
      <c r="G16" s="291" t="s">
        <v>88</v>
      </c>
      <c r="H16" s="292">
        <f>W10</f>
        <v>1304</v>
      </c>
      <c r="I16" s="291" t="s">
        <v>88</v>
      </c>
      <c r="J16" s="292">
        <f>W26</f>
        <v>1305</v>
      </c>
      <c r="N16" s="141" t="s">
        <v>12</v>
      </c>
      <c r="O16" s="84">
        <v>0.44800625488663021</v>
      </c>
      <c r="P16" s="283">
        <v>573</v>
      </c>
      <c r="U16" s="81" t="s">
        <v>0</v>
      </c>
      <c r="V16" s="83">
        <v>5.5288461538461536E-2</v>
      </c>
      <c r="W16" s="215">
        <v>23</v>
      </c>
    </row>
    <row r="17" spans="1:24" ht="30" customHeight="1">
      <c r="A17" s="388"/>
      <c r="F17" s="232" t="s">
        <v>233</v>
      </c>
      <c r="G17" s="401" t="s">
        <v>92</v>
      </c>
      <c r="H17" s="253"/>
      <c r="I17" s="130" t="s">
        <v>18</v>
      </c>
      <c r="J17" s="254" t="s">
        <v>92</v>
      </c>
      <c r="N17" s="146" t="s">
        <v>13</v>
      </c>
      <c r="O17" s="147">
        <v>0.55199374511336985</v>
      </c>
      <c r="P17" s="282">
        <v>706</v>
      </c>
      <c r="V17" s="101" t="s">
        <v>88</v>
      </c>
      <c r="W17" s="101">
        <v>416</v>
      </c>
    </row>
    <row r="18" spans="1:24" ht="15" customHeight="1">
      <c r="A18" s="388"/>
      <c r="F18" s="402" t="str">
        <f t="shared" ref="F18:G22" si="0">U29</f>
        <v>Woman</v>
      </c>
      <c r="G18" s="289">
        <f t="shared" si="0"/>
        <v>0.50159744408945683</v>
      </c>
      <c r="H18" s="3"/>
      <c r="I18" s="293" t="str">
        <f t="shared" ref="I18:J24" si="1">N21</f>
        <v>White</v>
      </c>
      <c r="J18" s="294">
        <f t="shared" si="1"/>
        <v>0.45748987854251011</v>
      </c>
      <c r="U18" s="143" t="s">
        <v>14</v>
      </c>
      <c r="V18" s="144" t="s">
        <v>3</v>
      </c>
      <c r="W18" s="145" t="s">
        <v>84</v>
      </c>
      <c r="X18" s="221" t="s">
        <v>223</v>
      </c>
    </row>
    <row r="19" spans="1:24" ht="15" customHeight="1">
      <c r="A19" s="388"/>
      <c r="C19" s="130" t="s">
        <v>402</v>
      </c>
      <c r="D19" s="401" t="s">
        <v>92</v>
      </c>
      <c r="F19" s="404" t="str">
        <f t="shared" si="0"/>
        <v>Man</v>
      </c>
      <c r="G19" s="290">
        <f t="shared" si="0"/>
        <v>0.47763578274760382</v>
      </c>
      <c r="H19" s="3"/>
      <c r="I19" s="295" t="str">
        <f t="shared" si="1"/>
        <v>Asian</v>
      </c>
      <c r="J19" s="296">
        <f t="shared" si="1"/>
        <v>0.38218623481781377</v>
      </c>
      <c r="U19" s="141" t="s">
        <v>136</v>
      </c>
      <c r="V19" s="97">
        <v>0.51417624521072802</v>
      </c>
      <c r="W19" s="227">
        <v>671</v>
      </c>
      <c r="X19" s="217">
        <v>5</v>
      </c>
    </row>
    <row r="20" spans="1:24" ht="15" customHeight="1">
      <c r="A20" s="388"/>
      <c r="C20" s="406" t="str">
        <f>O44</f>
        <v>Long Island</v>
      </c>
      <c r="D20" s="415">
        <f>Q44</f>
        <v>0.56355283307810111</v>
      </c>
      <c r="F20" s="405" t="str">
        <f t="shared" si="0"/>
        <v>Transgender</v>
      </c>
      <c r="G20" s="352">
        <f t="shared" si="0"/>
        <v>7.9872204472843447E-3</v>
      </c>
      <c r="H20" s="3"/>
      <c r="I20" s="293" t="str">
        <f t="shared" si="1"/>
        <v>Hispanic or Latino**</v>
      </c>
      <c r="J20" s="294">
        <f t="shared" si="1"/>
        <v>0.12099358974358974</v>
      </c>
      <c r="N20" s="143" t="s">
        <v>18</v>
      </c>
      <c r="O20" s="144" t="s">
        <v>3</v>
      </c>
      <c r="P20" s="145" t="s">
        <v>84</v>
      </c>
      <c r="Q20" s="144" t="s">
        <v>223</v>
      </c>
      <c r="U20" s="141" t="s">
        <v>135</v>
      </c>
      <c r="V20" s="97">
        <v>0.34559386973180078</v>
      </c>
      <c r="W20" s="228">
        <v>451</v>
      </c>
      <c r="X20" s="142">
        <v>4</v>
      </c>
    </row>
    <row r="21" spans="1:24" ht="15" customHeight="1">
      <c r="A21" s="388"/>
      <c r="C21" s="404" t="str">
        <f>O45</f>
        <v>New York City</v>
      </c>
      <c r="D21" s="416">
        <f>Q45</f>
        <v>0.32082695252679938</v>
      </c>
      <c r="F21" s="404" t="str">
        <f t="shared" si="0"/>
        <v>Genderqueer/non-conforming</v>
      </c>
      <c r="G21" s="381">
        <f t="shared" si="0"/>
        <v>7.9872204472843447E-3</v>
      </c>
      <c r="I21" s="295" t="str">
        <f t="shared" si="1"/>
        <v>Black or African American</v>
      </c>
      <c r="J21" s="296">
        <f t="shared" si="1"/>
        <v>0.10121457489878542</v>
      </c>
      <c r="N21" s="141" t="s">
        <v>301</v>
      </c>
      <c r="O21" s="84">
        <v>0.45748987854251011</v>
      </c>
      <c r="P21" s="142">
        <v>565</v>
      </c>
      <c r="Q21" s="260">
        <v>1</v>
      </c>
      <c r="U21" s="141" t="s">
        <v>11</v>
      </c>
      <c r="V21" s="97">
        <v>0.13409961685823754</v>
      </c>
      <c r="W21" s="227">
        <v>175</v>
      </c>
      <c r="X21" s="142">
        <v>1</v>
      </c>
    </row>
    <row r="22" spans="1:24" ht="15" customHeight="1">
      <c r="A22" s="388"/>
      <c r="C22" s="406" t="str">
        <f>O46</f>
        <v>Jonesboro</v>
      </c>
      <c r="D22" s="415">
        <f>Q46</f>
        <v>0.11408882082695253</v>
      </c>
      <c r="F22" s="406" t="str">
        <f t="shared" si="0"/>
        <v>Other</v>
      </c>
      <c r="G22" s="408">
        <f t="shared" si="0"/>
        <v>4.7923322683706068E-3</v>
      </c>
      <c r="I22" s="293" t="str">
        <f t="shared" si="1"/>
        <v>American Indian or Alaska Native</v>
      </c>
      <c r="J22" s="294">
        <f t="shared" si="1"/>
        <v>1.7813765182186234E-2</v>
      </c>
      <c r="N22" s="141" t="s">
        <v>17</v>
      </c>
      <c r="O22" s="84">
        <v>0.38218623481781377</v>
      </c>
      <c r="P22" s="142">
        <v>472</v>
      </c>
      <c r="Q22" s="261">
        <v>2</v>
      </c>
      <c r="U22" s="141" t="s">
        <v>0</v>
      </c>
      <c r="V22" s="97">
        <v>6.1302681992337167E-3</v>
      </c>
      <c r="W22" s="228">
        <v>8</v>
      </c>
      <c r="X22" s="142">
        <v>6</v>
      </c>
    </row>
    <row r="23" spans="1:24" ht="15" customHeight="1">
      <c r="A23" s="388"/>
      <c r="C23" s="404" t="str">
        <f>O47</f>
        <v>Online/Other</v>
      </c>
      <c r="D23" s="417">
        <f>Q47</f>
        <v>1.5313935681470138E-3</v>
      </c>
      <c r="F23" s="288" t="s">
        <v>88</v>
      </c>
      <c r="G23" s="403">
        <f>W35</f>
        <v>1252</v>
      </c>
      <c r="I23" s="295" t="str">
        <f t="shared" si="1"/>
        <v>Native Hawaiian or Other Pacific Islander</v>
      </c>
      <c r="J23" s="296">
        <f t="shared" si="1"/>
        <v>8.9068825910931168E-3</v>
      </c>
      <c r="N23" s="141" t="s">
        <v>300</v>
      </c>
      <c r="O23" s="84">
        <v>0.12099358974358974</v>
      </c>
      <c r="P23" s="142">
        <v>151</v>
      </c>
      <c r="Q23" s="261">
        <v>3</v>
      </c>
      <c r="U23" s="141" t="s">
        <v>191</v>
      </c>
      <c r="V23" s="97">
        <v>0</v>
      </c>
      <c r="W23" s="227">
        <v>0</v>
      </c>
      <c r="X23" s="142">
        <v>3</v>
      </c>
    </row>
    <row r="24" spans="1:24" ht="15" customHeight="1">
      <c r="A24" s="388"/>
      <c r="C24" s="299" t="s">
        <v>88</v>
      </c>
      <c r="D24" s="418">
        <f>P48</f>
        <v>1306</v>
      </c>
      <c r="F24" s="400" t="s">
        <v>19</v>
      </c>
      <c r="G24" s="401" t="s">
        <v>92</v>
      </c>
      <c r="I24" s="293" t="str">
        <f t="shared" si="1"/>
        <v>Other</v>
      </c>
      <c r="J24" s="294">
        <f t="shared" si="1"/>
        <v>8.7449392712550603E-2</v>
      </c>
      <c r="N24" s="141" t="s">
        <v>16</v>
      </c>
      <c r="O24" s="84">
        <v>0.10121457489878542</v>
      </c>
      <c r="P24" s="142">
        <v>125</v>
      </c>
      <c r="Q24" s="261">
        <v>4</v>
      </c>
      <c r="U24" s="146" t="s">
        <v>229</v>
      </c>
      <c r="V24" s="97">
        <v>0</v>
      </c>
      <c r="W24" s="228">
        <v>0</v>
      </c>
      <c r="X24" s="148">
        <v>2</v>
      </c>
    </row>
    <row r="25" spans="1:24" ht="15" customHeight="1">
      <c r="A25" s="388"/>
      <c r="C25" s="130" t="s">
        <v>399</v>
      </c>
      <c r="D25" s="401" t="s">
        <v>92</v>
      </c>
      <c r="F25" s="402" t="s">
        <v>10</v>
      </c>
      <c r="G25" s="352">
        <f>V39</f>
        <v>0.8654311039484287</v>
      </c>
      <c r="I25" s="288" t="s">
        <v>88</v>
      </c>
      <c r="J25" s="236">
        <f>P29</f>
        <v>1235</v>
      </c>
      <c r="N25" s="141" t="s">
        <v>302</v>
      </c>
      <c r="O25" s="84">
        <v>1.7813765182186234E-2</v>
      </c>
      <c r="P25" s="142">
        <v>22</v>
      </c>
      <c r="Q25" s="261">
        <v>5</v>
      </c>
    </row>
    <row r="26" spans="1:24" ht="15" customHeight="1">
      <c r="A26" s="388"/>
      <c r="C26" s="402" t="s">
        <v>12</v>
      </c>
      <c r="D26" s="352">
        <f>V76</f>
        <v>0.19135308246597277</v>
      </c>
      <c r="F26" s="404" t="s">
        <v>411</v>
      </c>
      <c r="G26" s="381">
        <f>R39</f>
        <v>0.13456889605157132</v>
      </c>
      <c r="I26" s="288" t="s">
        <v>299</v>
      </c>
      <c r="J26" s="236">
        <f>P30</f>
        <v>1248</v>
      </c>
      <c r="N26" s="141" t="s">
        <v>303</v>
      </c>
      <c r="O26" s="84">
        <v>8.9068825910931168E-3</v>
      </c>
      <c r="P26" s="142">
        <v>11</v>
      </c>
      <c r="Q26" s="261">
        <v>6</v>
      </c>
      <c r="V26" s="273" t="s">
        <v>88</v>
      </c>
      <c r="W26" s="274">
        <v>1305</v>
      </c>
    </row>
    <row r="27" spans="1:24" ht="15" customHeight="1">
      <c r="A27" s="393"/>
      <c r="B27" s="255"/>
      <c r="C27" s="404" t="s">
        <v>13</v>
      </c>
      <c r="D27" s="381">
        <f>V77</f>
        <v>0.79583666933546837</v>
      </c>
      <c r="F27" s="288" t="s">
        <v>88</v>
      </c>
      <c r="G27" s="403">
        <f>W47</f>
        <v>1241</v>
      </c>
      <c r="H27" s="255"/>
      <c r="I27" s="363"/>
      <c r="J27" s="255"/>
      <c r="K27" s="255"/>
      <c r="L27" s="255"/>
      <c r="N27" s="146" t="s">
        <v>0</v>
      </c>
      <c r="O27" s="84">
        <v>8.7449392712550603E-2</v>
      </c>
      <c r="P27" s="148">
        <v>108</v>
      </c>
      <c r="Q27" s="261">
        <v>7</v>
      </c>
    </row>
    <row r="28" spans="1:24" ht="15" customHeight="1">
      <c r="A28" s="388"/>
      <c r="C28" s="402" t="s">
        <v>2</v>
      </c>
      <c r="D28" s="352">
        <f>V78</f>
        <v>1.2810248198558846E-2</v>
      </c>
      <c r="F28" s="422" t="s">
        <v>412</v>
      </c>
      <c r="G28" s="422"/>
      <c r="U28" s="143" t="s">
        <v>233</v>
      </c>
      <c r="V28" s="144" t="s">
        <v>3</v>
      </c>
      <c r="W28" s="145" t="s">
        <v>84</v>
      </c>
    </row>
    <row r="29" spans="1:24" ht="15" customHeight="1">
      <c r="C29" s="288" t="s">
        <v>88</v>
      </c>
      <c r="D29" s="403">
        <f>W79</f>
        <v>1249</v>
      </c>
      <c r="F29" s="422"/>
      <c r="G29" s="422"/>
      <c r="O29" s="73" t="s">
        <v>88</v>
      </c>
      <c r="P29" s="75">
        <v>1235</v>
      </c>
      <c r="Q29" s="10"/>
      <c r="U29" s="81" t="s">
        <v>235</v>
      </c>
      <c r="V29" s="316">
        <v>0.50159744408945683</v>
      </c>
      <c r="W29" s="81">
        <v>628</v>
      </c>
    </row>
    <row r="30" spans="1:24" ht="15" customHeight="1">
      <c r="O30" s="14" t="s">
        <v>124</v>
      </c>
      <c r="P30" s="14">
        <v>1248</v>
      </c>
      <c r="Q30" s="10"/>
      <c r="U30" s="81" t="s">
        <v>234</v>
      </c>
      <c r="V30" s="84">
        <v>0.47763578274760382</v>
      </c>
      <c r="W30" s="85">
        <v>598</v>
      </c>
    </row>
    <row r="31" spans="1:24" ht="15" customHeight="1">
      <c r="U31" s="262" t="s">
        <v>236</v>
      </c>
      <c r="V31" s="316">
        <v>7.9872204472843447E-3</v>
      </c>
      <c r="W31" s="81">
        <v>10</v>
      </c>
    </row>
    <row r="32" spans="1:24" ht="15" customHeight="1">
      <c r="U32" s="81" t="s">
        <v>398</v>
      </c>
      <c r="V32" s="316">
        <v>7.9872204472843447E-3</v>
      </c>
      <c r="W32" s="81">
        <v>10</v>
      </c>
      <c r="X32" s="10"/>
    </row>
    <row r="33" spans="8:24" ht="15" customHeight="1">
      <c r="U33" s="81" t="s">
        <v>0</v>
      </c>
      <c r="V33" s="316">
        <v>4.7923322683706068E-3</v>
      </c>
      <c r="W33" s="81">
        <v>6</v>
      </c>
      <c r="X33" s="10"/>
    </row>
    <row r="35" spans="8:24" ht="15" customHeight="1">
      <c r="V35" s="272" t="s">
        <v>88</v>
      </c>
      <c r="W35" s="271">
        <v>1252</v>
      </c>
    </row>
    <row r="38" spans="8:24" ht="15" customHeight="1">
      <c r="Q38" s="220" t="s">
        <v>297</v>
      </c>
      <c r="R38" s="220" t="s">
        <v>3</v>
      </c>
      <c r="S38" s="220" t="s">
        <v>84</v>
      </c>
      <c r="U38" s="143" t="s">
        <v>19</v>
      </c>
      <c r="V38" s="144" t="s">
        <v>3</v>
      </c>
      <c r="W38" s="145" t="s">
        <v>84</v>
      </c>
    </row>
    <row r="39" spans="8:24" ht="15" customHeight="1">
      <c r="Q39" s="81" t="s">
        <v>298</v>
      </c>
      <c r="R39" s="84">
        <v>0.13456889605157132</v>
      </c>
      <c r="S39" s="216">
        <v>167</v>
      </c>
      <c r="U39" s="150" t="s">
        <v>10</v>
      </c>
      <c r="V39" s="84">
        <v>0.8654311039484287</v>
      </c>
      <c r="W39" s="142">
        <v>1074</v>
      </c>
    </row>
    <row r="40" spans="8:24" ht="15" customHeight="1">
      <c r="U40" s="150" t="s">
        <v>85</v>
      </c>
      <c r="V40" s="84">
        <v>5.3988718775181306E-2</v>
      </c>
      <c r="W40" s="142">
        <v>67</v>
      </c>
    </row>
    <row r="41" spans="8:24" ht="15" customHeight="1">
      <c r="U41" s="150" t="s">
        <v>20</v>
      </c>
      <c r="V41" s="84">
        <v>2.4174053182917002E-2</v>
      </c>
      <c r="W41" s="142">
        <v>30</v>
      </c>
    </row>
    <row r="42" spans="8:24" ht="15" customHeight="1">
      <c r="U42" s="150" t="s">
        <v>0</v>
      </c>
      <c r="V42" s="84">
        <v>1.2892828364222401E-2</v>
      </c>
      <c r="W42" s="142">
        <v>16</v>
      </c>
    </row>
    <row r="43" spans="8:24" ht="15" customHeight="1">
      <c r="O43" s="2" t="s">
        <v>402</v>
      </c>
      <c r="P43" s="2" t="s">
        <v>363</v>
      </c>
      <c r="Q43" s="2" t="s">
        <v>92</v>
      </c>
      <c r="U43" s="150" t="s">
        <v>244</v>
      </c>
      <c r="V43" s="84">
        <v>1.4504431909750202E-2</v>
      </c>
      <c r="W43" s="142">
        <v>18</v>
      </c>
    </row>
    <row r="44" spans="8:24" ht="15" customHeight="1">
      <c r="O44" s="2" t="s">
        <v>404</v>
      </c>
      <c r="P44" s="2">
        <v>736</v>
      </c>
      <c r="Q44" s="384">
        <v>0.56355283307810111</v>
      </c>
      <c r="U44" s="150" t="s">
        <v>245</v>
      </c>
      <c r="V44" s="84">
        <v>1.8533440773569703E-2</v>
      </c>
      <c r="W44" s="142">
        <v>23</v>
      </c>
    </row>
    <row r="45" spans="8:24" ht="15" customHeight="1">
      <c r="H45" s="2" t="s">
        <v>227</v>
      </c>
      <c r="O45" s="2" t="s">
        <v>403</v>
      </c>
      <c r="P45" s="2">
        <v>419</v>
      </c>
      <c r="Q45" s="384">
        <v>0.32082695252679938</v>
      </c>
      <c r="U45" s="150" t="s">
        <v>237</v>
      </c>
      <c r="V45" s="84">
        <v>2.4174053182917004E-3</v>
      </c>
      <c r="W45" s="142">
        <v>3</v>
      </c>
    </row>
    <row r="46" spans="8:24" ht="15" customHeight="1">
      <c r="O46" s="2" t="s">
        <v>405</v>
      </c>
      <c r="P46" s="2">
        <v>149</v>
      </c>
      <c r="Q46" s="384">
        <v>0.11408882082695253</v>
      </c>
      <c r="U46" s="146" t="s">
        <v>410</v>
      </c>
      <c r="V46" s="147">
        <v>8.0580177276390001E-3</v>
      </c>
      <c r="W46" s="148">
        <v>10</v>
      </c>
    </row>
    <row r="47" spans="8:24" ht="15" customHeight="1">
      <c r="O47" s="2" t="s">
        <v>406</v>
      </c>
      <c r="P47" s="2">
        <v>2</v>
      </c>
      <c r="Q47" s="342">
        <v>1.5313935681470138E-3</v>
      </c>
      <c r="V47" s="270" t="s">
        <v>88</v>
      </c>
      <c r="W47" s="271">
        <v>1241</v>
      </c>
    </row>
    <row r="48" spans="8:24" ht="15" customHeight="1">
      <c r="P48" s="2">
        <v>1306</v>
      </c>
    </row>
    <row r="50" spans="21:23" ht="15" customHeight="1">
      <c r="U50" s="220" t="s">
        <v>246</v>
      </c>
      <c r="V50" s="220" t="s">
        <v>3</v>
      </c>
      <c r="W50" s="220" t="s">
        <v>84</v>
      </c>
    </row>
    <row r="51" spans="21:23" ht="15" customHeight="1">
      <c r="U51" s="81" t="s">
        <v>12</v>
      </c>
      <c r="V51" s="84">
        <v>6.9655724579663736E-2</v>
      </c>
      <c r="W51" s="215">
        <v>87</v>
      </c>
    </row>
    <row r="52" spans="21:23" ht="15" customHeight="1">
      <c r="U52" s="81" t="s">
        <v>13</v>
      </c>
      <c r="V52" s="84">
        <v>0.93034427542033626</v>
      </c>
      <c r="W52" s="215">
        <v>1162</v>
      </c>
    </row>
    <row r="53" spans="21:23" ht="15" customHeight="1">
      <c r="V53" s="2" t="s">
        <v>88</v>
      </c>
      <c r="W53" s="2">
        <v>1249</v>
      </c>
    </row>
    <row r="56" spans="21:23" ht="15" customHeight="1">
      <c r="U56" s="220" t="s">
        <v>247</v>
      </c>
      <c r="V56" s="220" t="s">
        <v>3</v>
      </c>
      <c r="W56" s="220" t="s">
        <v>84</v>
      </c>
    </row>
    <row r="57" spans="21:23" ht="15" customHeight="1">
      <c r="U57" s="81" t="s">
        <v>12</v>
      </c>
      <c r="V57" s="84">
        <v>0.12650120096076861</v>
      </c>
      <c r="W57" s="215">
        <v>158</v>
      </c>
    </row>
    <row r="58" spans="21:23" ht="15" customHeight="1">
      <c r="U58" s="81" t="s">
        <v>13</v>
      </c>
      <c r="V58" s="84">
        <v>0.87349879903923133</v>
      </c>
      <c r="W58" s="215">
        <v>1091</v>
      </c>
    </row>
    <row r="59" spans="21:23" ht="15" customHeight="1">
      <c r="V59" s="2" t="s">
        <v>88</v>
      </c>
      <c r="W59" s="2">
        <v>1249</v>
      </c>
    </row>
    <row r="62" spans="21:23" ht="15" customHeight="1">
      <c r="U62" s="247" t="s">
        <v>248</v>
      </c>
      <c r="V62" s="247" t="s">
        <v>3</v>
      </c>
      <c r="W62" s="247" t="s">
        <v>84</v>
      </c>
    </row>
    <row r="63" spans="21:23" ht="15" customHeight="1">
      <c r="U63" s="81" t="s">
        <v>249</v>
      </c>
      <c r="V63" s="84">
        <v>0.23207091055600323</v>
      </c>
      <c r="W63" s="215">
        <v>288</v>
      </c>
    </row>
    <row r="64" spans="21:23" ht="15" customHeight="1">
      <c r="U64" s="81" t="s">
        <v>250</v>
      </c>
      <c r="V64" s="84">
        <v>9.5084609186140215E-2</v>
      </c>
      <c r="W64" s="215">
        <v>118</v>
      </c>
    </row>
    <row r="65" spans="17:23" ht="15" customHeight="1">
      <c r="U65" s="81" t="s">
        <v>251</v>
      </c>
      <c r="V65" s="84">
        <v>7.1716357775987102E-2</v>
      </c>
      <c r="W65" s="215">
        <v>89</v>
      </c>
    </row>
    <row r="66" spans="17:23" ht="15" customHeight="1">
      <c r="U66" s="81" t="s">
        <v>252</v>
      </c>
      <c r="V66" s="84">
        <v>3.0620467365028204E-2</v>
      </c>
      <c r="W66" s="215">
        <v>38</v>
      </c>
    </row>
    <row r="67" spans="17:23" ht="15" customHeight="1">
      <c r="U67" s="81" t="s">
        <v>253</v>
      </c>
      <c r="V67" s="84">
        <v>2.1756647864625302E-2</v>
      </c>
      <c r="W67" s="215">
        <v>27</v>
      </c>
    </row>
    <row r="68" spans="17:23" ht="15" customHeight="1">
      <c r="Q68" s="10"/>
      <c r="U68" s="81" t="s">
        <v>254</v>
      </c>
      <c r="V68" s="84">
        <v>9.9113618049959704E-2</v>
      </c>
      <c r="W68" s="215">
        <v>123</v>
      </c>
    </row>
    <row r="69" spans="17:23" ht="15" customHeight="1">
      <c r="U69" s="81" t="s">
        <v>255</v>
      </c>
      <c r="V69" s="84">
        <v>6.0435132957292505E-2</v>
      </c>
      <c r="W69" s="215">
        <v>75</v>
      </c>
    </row>
    <row r="70" spans="17:23" ht="15" customHeight="1">
      <c r="U70" s="81" t="s">
        <v>256</v>
      </c>
      <c r="V70" s="84">
        <v>0.10153102336825141</v>
      </c>
      <c r="W70" s="215">
        <v>126</v>
      </c>
    </row>
    <row r="71" spans="17:23" ht="15" customHeight="1">
      <c r="U71" s="81" t="s">
        <v>257</v>
      </c>
      <c r="V71" s="84">
        <v>0.25543916196615635</v>
      </c>
      <c r="W71" s="215">
        <v>317</v>
      </c>
    </row>
    <row r="72" spans="17:23" ht="15" customHeight="1">
      <c r="U72" s="81" t="s">
        <v>0</v>
      </c>
      <c r="V72" s="84">
        <v>3.2232070910556E-2</v>
      </c>
      <c r="W72" s="215">
        <v>40</v>
      </c>
    </row>
    <row r="73" spans="17:23" ht="15" customHeight="1">
      <c r="V73" s="248" t="s">
        <v>88</v>
      </c>
      <c r="W73" s="2">
        <v>1241</v>
      </c>
    </row>
    <row r="75" spans="17:23" ht="15" customHeight="1">
      <c r="U75" s="220" t="s">
        <v>258</v>
      </c>
      <c r="V75" s="220" t="s">
        <v>3</v>
      </c>
      <c r="W75" s="220" t="s">
        <v>84</v>
      </c>
    </row>
    <row r="76" spans="17:23" ht="15" customHeight="1">
      <c r="U76" s="81" t="s">
        <v>12</v>
      </c>
      <c r="V76" s="84">
        <v>0.19135308246597277</v>
      </c>
      <c r="W76" s="81">
        <v>239</v>
      </c>
    </row>
    <row r="77" spans="17:23" ht="15" customHeight="1">
      <c r="U77" s="81" t="s">
        <v>13</v>
      </c>
      <c r="V77" s="84">
        <v>0.79583666933546837</v>
      </c>
      <c r="W77" s="81">
        <v>994</v>
      </c>
    </row>
    <row r="78" spans="17:23" ht="15" customHeight="1">
      <c r="U78" s="81" t="s">
        <v>259</v>
      </c>
      <c r="V78" s="84">
        <v>1.2810248198558846E-2</v>
      </c>
      <c r="W78" s="81">
        <v>16</v>
      </c>
    </row>
    <row r="79" spans="17:23" ht="15" customHeight="1">
      <c r="V79" s="2" t="s">
        <v>88</v>
      </c>
      <c r="W79" s="2">
        <v>1249</v>
      </c>
    </row>
    <row r="81" spans="21:23" ht="15" customHeight="1">
      <c r="U81" s="247" t="s">
        <v>260</v>
      </c>
      <c r="V81" s="247" t="s">
        <v>3</v>
      </c>
      <c r="W81" s="247" t="s">
        <v>84</v>
      </c>
    </row>
    <row r="82" spans="21:23" ht="15" customHeight="1">
      <c r="U82" s="81" t="s">
        <v>261</v>
      </c>
      <c r="V82" s="84">
        <v>0.94453004622496151</v>
      </c>
      <c r="W82" s="81">
        <v>1226</v>
      </c>
    </row>
    <row r="83" spans="21:23" ht="15" customHeight="1">
      <c r="U83" s="81" t="s">
        <v>262</v>
      </c>
      <c r="V83" s="84">
        <v>5.5469953775038522E-2</v>
      </c>
      <c r="W83" s="81">
        <v>72</v>
      </c>
    </row>
    <row r="84" spans="21:23" ht="15" customHeight="1">
      <c r="W84" s="2">
        <v>1298</v>
      </c>
    </row>
  </sheetData>
  <sheetProtection algorithmName="SHA-512" hashValue="BmhwEUjO0mjGQ7Zf0GbEjQ5qKkkCYBz7Gb1fYm5tCmP4D2IZGbtWfJ1AxPbWq1pQV2PMXAFsruCTRqu+zrR/Hg==" saltValue="1sIxyVh5YjyQDNrDxjztfg==" spinCount="100000" sheet="1" objects="1" scenarios="1" selectLockedCells="1" selectUnlockedCells="1"/>
  <mergeCells count="2">
    <mergeCell ref="A2:L2"/>
    <mergeCell ref="F28:G29"/>
  </mergeCells>
  <pageMargins left="0.25" right="0.25" top="0.75" bottom="0.75" header="0.3" footer="0.3"/>
  <pageSetup paperSize="5" orientation="landscape" r:id="rId1"/>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autoPageBreaks="0"/>
  </sheetPr>
  <dimension ref="A1:AO127"/>
  <sheetViews>
    <sheetView showGridLines="0" showRowColHeaders="0" showWhiteSpace="0" zoomScale="80" zoomScaleNormal="80" zoomScaleSheetLayoutView="80" zoomScalePageLayoutView="80" workbookViewId="0">
      <selection activeCell="G4" sqref="G4"/>
    </sheetView>
  </sheetViews>
  <sheetFormatPr defaultColWidth="9.90625" defaultRowHeight="15" customHeight="1"/>
  <cols>
    <col min="1" max="1" width="23.7265625" style="4" customWidth="1"/>
    <col min="2" max="2" width="3.7265625" style="4" customWidth="1"/>
    <col min="3" max="3" width="21.7265625" style="2" customWidth="1"/>
    <col min="4" max="4" width="7.90625" style="2" customWidth="1"/>
    <col min="5" max="5" width="9.6328125" style="2" customWidth="1"/>
    <col min="6" max="6" width="2.90625" style="2" customWidth="1"/>
    <col min="7" max="7" width="21.6328125" style="2" customWidth="1"/>
    <col min="8" max="8" width="9.90625" style="2"/>
    <col min="9" max="9" width="6.7265625" style="2" customWidth="1"/>
    <col min="10" max="10" width="30.7265625" style="2" customWidth="1"/>
    <col min="11" max="12" width="9.90625" style="2"/>
    <col min="13" max="13" width="12.453125" style="2" customWidth="1"/>
    <col min="14" max="14" width="9.90625" style="2" customWidth="1"/>
    <col min="15" max="15" width="26.90625" hidden="1" customWidth="1"/>
    <col min="16" max="16" width="16.6328125" hidden="1" customWidth="1"/>
    <col min="17" max="17" width="0" hidden="1" customWidth="1"/>
    <col min="18" max="20" width="7.6328125" hidden="1" customWidth="1"/>
    <col min="21" max="23" width="7.6328125" style="2" hidden="1" customWidth="1"/>
    <col min="24" max="24" width="9.7265625" style="2" hidden="1" customWidth="1"/>
    <col min="25" max="25" width="53" style="2" hidden="1" customWidth="1"/>
    <col min="26" max="26" width="13.6328125" style="2" hidden="1" customWidth="1"/>
    <col min="27" max="27" width="13" style="2" hidden="1" customWidth="1"/>
    <col min="28" max="28" width="13.90625" style="2" hidden="1" customWidth="1"/>
    <col min="29" max="34" width="0" style="2" hidden="1" customWidth="1"/>
    <col min="35" max="36" width="0" hidden="1" customWidth="1"/>
    <col min="42" max="16384" width="9.90625" style="2"/>
  </cols>
  <sheetData>
    <row r="1" spans="1:41" ht="65" customHeight="1" thickBot="1">
      <c r="A1" s="385"/>
      <c r="B1" s="5"/>
      <c r="C1" s="5"/>
      <c r="D1" s="5"/>
      <c r="E1" s="5"/>
      <c r="F1" s="5"/>
      <c r="G1" s="5"/>
      <c r="H1" s="5"/>
      <c r="I1" s="5"/>
      <c r="J1" s="5"/>
      <c r="K1" s="5"/>
      <c r="L1" s="5"/>
      <c r="M1" s="9" t="s">
        <v>1</v>
      </c>
      <c r="Y1"/>
      <c r="Z1"/>
      <c r="AA1"/>
      <c r="AB1"/>
      <c r="AC1"/>
    </row>
    <row r="2" spans="1:41" ht="18" customHeight="1">
      <c r="A2" s="419" t="s">
        <v>238</v>
      </c>
      <c r="B2" s="419"/>
      <c r="C2" s="419"/>
      <c r="D2" s="419"/>
      <c r="E2" s="419"/>
      <c r="F2" s="419"/>
      <c r="G2" s="419"/>
      <c r="H2" s="419"/>
      <c r="I2" s="419"/>
      <c r="J2" s="419"/>
      <c r="K2" s="419"/>
      <c r="L2" s="419"/>
      <c r="M2" s="419"/>
      <c r="T2" s="22"/>
      <c r="Z2" s="101" t="str">
        <f>G4</f>
        <v>All Respondents</v>
      </c>
      <c r="AA2" s="6">
        <f>VLOOKUP(Z2,T4:U10,2,0)</f>
        <v>8</v>
      </c>
      <c r="AC2"/>
      <c r="AD2" s="2">
        <v>8</v>
      </c>
      <c r="AE2" t="s">
        <v>379</v>
      </c>
      <c r="AF2"/>
      <c r="AG2"/>
      <c r="AH2"/>
    </row>
    <row r="3" spans="1:41" ht="15" customHeight="1">
      <c r="A3" s="388"/>
      <c r="O3" s="337" t="s">
        <v>281</v>
      </c>
      <c r="P3" s="338" t="s">
        <v>3</v>
      </c>
      <c r="Q3" s="339" t="s">
        <v>84</v>
      </c>
      <c r="T3" s="3" t="s">
        <v>99</v>
      </c>
      <c r="U3" s="3"/>
      <c r="Y3" s="377" t="s">
        <v>21</v>
      </c>
      <c r="Z3" s="378" t="s">
        <v>388</v>
      </c>
      <c r="AA3" s="378" t="s">
        <v>383</v>
      </c>
      <c r="AB3" s="379" t="s">
        <v>126</v>
      </c>
      <c r="AE3" s="367" t="s">
        <v>21</v>
      </c>
      <c r="AF3" s="366" t="s">
        <v>3</v>
      </c>
      <c r="AG3" s="366" t="s">
        <v>383</v>
      </c>
      <c r="AH3" s="365" t="s">
        <v>126</v>
      </c>
      <c r="AI3" s="3"/>
      <c r="AO3" s="2"/>
    </row>
    <row r="4" spans="1:41" ht="19.5" customHeight="1">
      <c r="A4" s="389"/>
      <c r="G4" s="380" t="s">
        <v>375</v>
      </c>
      <c r="H4" s="287" t="s">
        <v>88</v>
      </c>
      <c r="I4" s="297">
        <f>AB11</f>
        <v>1180.1666666666667</v>
      </c>
      <c r="O4" s="141" t="s">
        <v>285</v>
      </c>
      <c r="P4" s="84">
        <v>0.52290076335877866</v>
      </c>
      <c r="Q4" s="142">
        <v>137</v>
      </c>
      <c r="T4" s="83" t="s">
        <v>375</v>
      </c>
      <c r="U4" s="83">
        <v>8</v>
      </c>
      <c r="Y4" s="266" t="s">
        <v>264</v>
      </c>
      <c r="Z4" s="265">
        <f t="shared" ref="Z4:Z9" si="0">AA4/AB4</f>
        <v>0.33672603901611536</v>
      </c>
      <c r="AA4" s="266">
        <f>IF($AA$2=8, $AG$4, IF($AA$2=1, $AG$15, IF($AA$2=2, $AG$26, IF($AA$2=3, $AG$39, IF($AA$2=4, $AG$50, IF($AA$2=5, $AG$62, IF($AA$2=6, $AG$73, IF($AA$2=7, $AG$84, ""))))))))</f>
        <v>397</v>
      </c>
      <c r="AB4" s="266">
        <f>IF($AA$2=8, $AH$4, IF($AA$2=1, $AH$15, IF($AA$2=2, $AH$26, IF($AA$2=3, $AH$39, IF($AA$2=4, $AH$50, IF($AA$2=5, $AH$62, IF($AA$2=6, $AH$73, IF($AA$2=7, $AH$84, ""))))))))</f>
        <v>1179</v>
      </c>
      <c r="AE4" s="266" t="s">
        <v>264</v>
      </c>
      <c r="AF4" s="265">
        <v>0.33672603901611536</v>
      </c>
      <c r="AG4" s="266">
        <v>397</v>
      </c>
      <c r="AH4" s="266">
        <v>1179</v>
      </c>
      <c r="AI4" s="3"/>
      <c r="AO4" s="2"/>
    </row>
    <row r="5" spans="1:41" ht="15" customHeight="1">
      <c r="A5" s="388"/>
      <c r="K5" s="6"/>
      <c r="L5" s="6"/>
      <c r="M5" s="6"/>
      <c r="O5" s="141" t="s">
        <v>282</v>
      </c>
      <c r="P5" s="84">
        <v>0.40076335877862596</v>
      </c>
      <c r="Q5" s="142">
        <v>105</v>
      </c>
      <c r="T5" s="83" t="s">
        <v>301</v>
      </c>
      <c r="U5" s="83">
        <v>1</v>
      </c>
      <c r="Y5" s="264" t="s">
        <v>23</v>
      </c>
      <c r="Z5" s="265">
        <f t="shared" si="0"/>
        <v>0.75233248515691264</v>
      </c>
      <c r="AA5" s="266">
        <f>IF($AA$2=8, $AG$5, IF($AA$2=1, $AG$16, IF($AA$2=2, $AG$27, IF($AA$2=3, $AG$40, IF($AA$2=4, $AG$51, IF($AA$2=5, $AG$63, IF($AA$2=6, $AG$74, IF($AA$2=7, $AG$85, ""))))))))</f>
        <v>887</v>
      </c>
      <c r="AB5" s="266">
        <f>IF($AA$2=8, $AH$5, IF($AA$2=1, $AH$16, IF($AA$2=2, $AH$27, IF($AA$2=3, $AH$40, IF($AA$2=4, $AH$51, IF($AA$2=5, $AH$63, IF($AA$2=6, $AH$74, IF($AA$2=7, $AH$85, ""))))))))</f>
        <v>1179</v>
      </c>
      <c r="AE5" s="264" t="s">
        <v>23</v>
      </c>
      <c r="AF5" s="265">
        <v>0.75233248515691264</v>
      </c>
      <c r="AG5" s="266">
        <v>887</v>
      </c>
      <c r="AH5" s="266">
        <v>1179</v>
      </c>
      <c r="AI5" s="2"/>
      <c r="AO5" s="2"/>
    </row>
    <row r="6" spans="1:41" ht="15" customHeight="1">
      <c r="A6" s="390"/>
      <c r="K6" s="6"/>
      <c r="L6" s="6"/>
      <c r="M6" s="6"/>
      <c r="O6" s="141" t="s">
        <v>288</v>
      </c>
      <c r="P6" s="84">
        <v>0.2862595419847328</v>
      </c>
      <c r="Q6" s="142">
        <v>75</v>
      </c>
      <c r="T6" s="83" t="s">
        <v>386</v>
      </c>
      <c r="U6" s="83">
        <v>2</v>
      </c>
      <c r="Y6" s="266" t="s">
        <v>263</v>
      </c>
      <c r="Z6" s="265">
        <f t="shared" si="0"/>
        <v>0.79915254237288136</v>
      </c>
      <c r="AA6" s="266">
        <f>IF($AA$2=8, $AG$6, IF($AA$2=1, $AG$17, IF($AA$2=2, $AG$28, IF($AA$2=3, $AG$41, IF($AA$2=4, $AG$52, IF($AA$2=5, $AG$64, IF($AA$2=6, $AG$75, IF($AA$2=7, $AG$86, ""))))))))</f>
        <v>943</v>
      </c>
      <c r="AB6" s="266">
        <f>IF($AA$2=8, $AH$6, IF($AA$2=1, $AH$17, IF($AA$2=2, $AH$28, IF($AA$2=3, $AH$41, IF($AA$2=4, $AH$52, IF($AA$2=5, $AH$64, IF($AA$2=6, $AH$75, IF($AA$2=7, $AH$86, ""))))))))</f>
        <v>1180</v>
      </c>
      <c r="AE6" s="266" t="s">
        <v>263</v>
      </c>
      <c r="AF6" s="265">
        <v>0.79915254237288136</v>
      </c>
      <c r="AG6" s="266">
        <v>943</v>
      </c>
      <c r="AH6" s="266">
        <v>1180</v>
      </c>
      <c r="AI6" s="2"/>
      <c r="AO6" s="2"/>
    </row>
    <row r="7" spans="1:41" ht="15" customHeight="1">
      <c r="A7" s="389"/>
      <c r="K7" s="7"/>
      <c r="L7" s="7"/>
      <c r="M7" s="7"/>
      <c r="O7" s="141" t="s">
        <v>289</v>
      </c>
      <c r="P7" s="84">
        <v>0.25954198473282442</v>
      </c>
      <c r="Q7" s="142">
        <v>68</v>
      </c>
      <c r="T7" s="83" t="s">
        <v>367</v>
      </c>
      <c r="U7" s="83">
        <v>3</v>
      </c>
      <c r="Y7" s="264" t="s">
        <v>22</v>
      </c>
      <c r="Z7" s="265">
        <f t="shared" si="0"/>
        <v>0.81239388794567058</v>
      </c>
      <c r="AA7" s="266">
        <f>IF($AA$2=8, $AG$9, IF($AA$2=1, $AG$20, IF($AA$2=2, $AG$31, IF($AA$2=3, $AG$44, IF($AA$2=4, $AG$55, IF($AA$2=5, $AG$67, IF($AA$2=6, $AG$78, IF($AA$2=7, $AG$89, ""))))))))</f>
        <v>957</v>
      </c>
      <c r="AB7" s="266">
        <f>IF($AA$2=8, $AH$9, IF($AA$2=1, $AH$20, IF($AA$2=2, $AH$31, IF($AA$2=3, $AH$44, IF($AA$2=4, $AH$55, IF($AA$2=5, $AH$67, IF($AA$2=6, $AH$78, IF($AA$2=7, $AH$89, ""))))))))</f>
        <v>1178</v>
      </c>
      <c r="AE7" s="266" t="s">
        <v>192</v>
      </c>
      <c r="AF7" s="265">
        <v>0.82387806943268416</v>
      </c>
      <c r="AG7" s="266">
        <v>973</v>
      </c>
      <c r="AH7" s="266">
        <v>1181</v>
      </c>
      <c r="AI7" s="2"/>
      <c r="AO7" s="2"/>
    </row>
    <row r="8" spans="1:41" ht="15" customHeight="1">
      <c r="A8" s="389"/>
      <c r="O8" s="141" t="s">
        <v>286</v>
      </c>
      <c r="P8" s="84">
        <v>0.24045801526717558</v>
      </c>
      <c r="Q8" s="142">
        <v>63</v>
      </c>
      <c r="T8" s="83" t="s">
        <v>17</v>
      </c>
      <c r="U8" s="83">
        <v>4</v>
      </c>
      <c r="Y8" s="266" t="s">
        <v>192</v>
      </c>
      <c r="Z8" s="265">
        <f t="shared" si="0"/>
        <v>0.82387806943268416</v>
      </c>
      <c r="AA8" s="266">
        <f>IF($AA$2=8, $AG$7, IF($AA$2=1, $AG$18, IF($AA$2=2, $AG$29, IF($AA$2=3, $AG$42, IF($AA$2=4, $AG$53, IF($AA$2=5, $AG$65, IF($AA$2=6, $AG$76, IF($AA$2=7, $AG$87, ""))))))))</f>
        <v>973</v>
      </c>
      <c r="AB8" s="266">
        <f>IF($AA$2=8, $AH$7, IF($AA$2=1, $AH$18, IF($AA$2=2, $AH$29, IF($AA$2=3, $AH$42, IF($AA$2=4, $AH$53, IF($AA$2=5, $AH$65, IF($AA$2=6, $AH$76, IF($AA$2=7, $AH$87, ""))))))))</f>
        <v>1181</v>
      </c>
      <c r="AE8" s="266" t="s">
        <v>193</v>
      </c>
      <c r="AF8" s="265">
        <v>0.96452702702702697</v>
      </c>
      <c r="AG8" s="266">
        <v>1142</v>
      </c>
      <c r="AH8" s="266">
        <v>1184</v>
      </c>
      <c r="AI8" s="2"/>
      <c r="AO8" s="2"/>
    </row>
    <row r="9" spans="1:41" s="3" customFormat="1" ht="15" customHeight="1">
      <c r="A9" s="391"/>
      <c r="B9" s="1"/>
      <c r="O9" s="141" t="s">
        <v>0</v>
      </c>
      <c r="P9" s="84">
        <v>0.16412213740458015</v>
      </c>
      <c r="Q9" s="142">
        <v>43</v>
      </c>
      <c r="R9"/>
      <c r="T9" s="83" t="s">
        <v>387</v>
      </c>
      <c r="U9" s="83">
        <v>5</v>
      </c>
      <c r="Y9" s="266" t="s">
        <v>193</v>
      </c>
      <c r="Z9" s="265">
        <f t="shared" si="0"/>
        <v>0.96452702702702697</v>
      </c>
      <c r="AA9" s="266">
        <f>IF($AA$2=8, $AG$8, IF($AA$2=1, $AG$19, IF($AA$2=2, $AG$30, IF($AA$2=3, $AG$43, IF($AA$2=4, $AG$54, IF($AA$2=5, $AG$66, IF($AA$2=6, $AG$77, IF($AA$2=7, $AG$88, ""))))))))</f>
        <v>1142</v>
      </c>
      <c r="AB9" s="266">
        <f>IF($AA$2=8, $AH$8, IF($AA$2=1, $AH$19, IF($AA$2=2, $AH$30, IF($AA$2=3, $AH$43, IF($AA$2=4, $AH$54, IF($AA$2=5, $AH$66, IF($AA$2=6, $AH$77, IF($AA$2=7, $AH$88, ""))))))))</f>
        <v>1184</v>
      </c>
      <c r="AE9" s="264" t="s">
        <v>22</v>
      </c>
      <c r="AF9" s="265">
        <v>0.81239388794567058</v>
      </c>
      <c r="AG9" s="266">
        <v>957</v>
      </c>
      <c r="AH9" s="266">
        <v>1178</v>
      </c>
      <c r="AI9" s="2"/>
    </row>
    <row r="10" spans="1:41" s="3" customFormat="1" ht="15" customHeight="1">
      <c r="A10" s="392"/>
      <c r="B10" s="1"/>
      <c r="O10" s="141" t="s">
        <v>284</v>
      </c>
      <c r="P10" s="84">
        <v>0.14885496183206107</v>
      </c>
      <c r="Q10" s="142">
        <v>39</v>
      </c>
      <c r="R10"/>
      <c r="T10" s="83" t="s">
        <v>0</v>
      </c>
      <c r="U10" s="81">
        <v>7</v>
      </c>
      <c r="Y10"/>
      <c r="Z10"/>
      <c r="AA10"/>
      <c r="AB10"/>
      <c r="AC10"/>
    </row>
    <row r="11" spans="1:41" s="3" customFormat="1" ht="15" customHeight="1">
      <c r="A11" s="392"/>
      <c r="B11" s="1"/>
      <c r="O11" s="141" t="s">
        <v>283</v>
      </c>
      <c r="P11" s="84">
        <v>0.11450381679389313</v>
      </c>
      <c r="Q11" s="142">
        <v>30</v>
      </c>
      <c r="R11"/>
      <c r="Y11"/>
      <c r="Z11"/>
      <c r="AA11" s="104" t="s">
        <v>87</v>
      </c>
      <c r="AB11" s="263">
        <f>AVERAGE(AB4:AB9)</f>
        <v>1180.1666666666667</v>
      </c>
      <c r="AH11" s="104" t="s">
        <v>87</v>
      </c>
      <c r="AI11" s="263">
        <v>1180.1666666666667</v>
      </c>
    </row>
    <row r="12" spans="1:41" s="3" customFormat="1" ht="15" customHeight="1">
      <c r="A12" s="392"/>
      <c r="B12" s="1"/>
      <c r="C12"/>
      <c r="D12"/>
      <c r="E12"/>
      <c r="G12"/>
      <c r="H12"/>
      <c r="I12"/>
      <c r="J12"/>
      <c r="K12"/>
      <c r="L12"/>
      <c r="O12" s="141" t="s">
        <v>290</v>
      </c>
      <c r="P12" s="84">
        <v>6.4885496183206104E-2</v>
      </c>
      <c r="Q12" s="142">
        <v>17</v>
      </c>
      <c r="R12"/>
    </row>
    <row r="13" spans="1:41" s="3" customFormat="1" ht="15" customHeight="1">
      <c r="A13" s="392"/>
      <c r="B13" s="1"/>
      <c r="C13"/>
      <c r="D13"/>
      <c r="E13"/>
      <c r="G13"/>
      <c r="H13"/>
      <c r="I13"/>
      <c r="J13"/>
      <c r="K13"/>
      <c r="L13"/>
      <c r="O13" s="146" t="s">
        <v>287</v>
      </c>
      <c r="P13" s="147">
        <v>5.7251908396946563E-2</v>
      </c>
      <c r="Q13" s="148">
        <v>15</v>
      </c>
      <c r="R13"/>
      <c r="AD13" s="3">
        <v>1</v>
      </c>
      <c r="AE13" s="2" t="s">
        <v>356</v>
      </c>
      <c r="AF13" s="2"/>
      <c r="AG13" s="2"/>
      <c r="AH13" s="2"/>
      <c r="AI13" s="2"/>
    </row>
    <row r="14" spans="1:41" s="3" customFormat="1" ht="15" customHeight="1">
      <c r="A14" s="392"/>
      <c r="B14" s="1"/>
      <c r="C14"/>
      <c r="D14"/>
      <c r="E14"/>
      <c r="G14"/>
      <c r="H14"/>
      <c r="I14"/>
      <c r="J14"/>
      <c r="K14"/>
      <c r="L14"/>
      <c r="O14" s="2"/>
      <c r="P14" s="2"/>
      <c r="Q14" s="2"/>
      <c r="R14"/>
      <c r="AE14" s="367" t="s">
        <v>21</v>
      </c>
      <c r="AF14" s="366" t="s">
        <v>3</v>
      </c>
      <c r="AG14" s="366" t="s">
        <v>383</v>
      </c>
      <c r="AH14" s="365" t="s">
        <v>126</v>
      </c>
      <c r="AI14" s="2"/>
    </row>
    <row r="15" spans="1:41" ht="15" customHeight="1">
      <c r="A15" s="388"/>
      <c r="C15"/>
      <c r="D15"/>
      <c r="E15"/>
      <c r="F15" s="3"/>
      <c r="G15"/>
      <c r="H15"/>
      <c r="I15"/>
      <c r="J15"/>
      <c r="K15"/>
      <c r="L15"/>
      <c r="O15" s="2"/>
      <c r="P15" s="34" t="s">
        <v>88</v>
      </c>
      <c r="Q15" s="76">
        <v>262</v>
      </c>
      <c r="AE15" s="266" t="s">
        <v>264</v>
      </c>
      <c r="AF15" s="265">
        <v>0.24524714828897337</v>
      </c>
      <c r="AG15" s="266">
        <v>129</v>
      </c>
      <c r="AH15" s="266">
        <v>526</v>
      </c>
      <c r="AI15" s="2"/>
      <c r="AO15" s="2"/>
    </row>
    <row r="16" spans="1:41" ht="15" customHeight="1">
      <c r="A16" s="388"/>
      <c r="C16"/>
      <c r="D16"/>
      <c r="E16"/>
      <c r="F16" s="3"/>
      <c r="G16"/>
      <c r="H16"/>
      <c r="I16"/>
      <c r="J16"/>
      <c r="K16"/>
      <c r="L16"/>
      <c r="AE16" s="264" t="s">
        <v>23</v>
      </c>
      <c r="AF16" s="265">
        <v>0.76</v>
      </c>
      <c r="AG16" s="266">
        <v>399</v>
      </c>
      <c r="AH16" s="266">
        <v>525</v>
      </c>
      <c r="AI16" s="2"/>
      <c r="AO16" s="2"/>
    </row>
    <row r="17" spans="1:41" ht="27" customHeight="1">
      <c r="A17" s="388"/>
      <c r="C17"/>
      <c r="D17"/>
      <c r="E17"/>
      <c r="F17" s="3"/>
      <c r="G17"/>
      <c r="H17"/>
      <c r="I17"/>
      <c r="J17"/>
      <c r="K17"/>
      <c r="L17"/>
      <c r="O17" s="220" t="s">
        <v>296</v>
      </c>
      <c r="P17" s="220" t="s">
        <v>3</v>
      </c>
      <c r="Q17" s="220" t="s">
        <v>84</v>
      </c>
      <c r="R17" s="2"/>
      <c r="AE17" s="266" t="s">
        <v>263</v>
      </c>
      <c r="AF17" s="265">
        <v>0.83901515151515149</v>
      </c>
      <c r="AG17" s="266">
        <v>443</v>
      </c>
      <c r="AH17" s="266">
        <v>528</v>
      </c>
      <c r="AI17" s="2"/>
      <c r="AO17" s="2"/>
    </row>
    <row r="18" spans="1:41" ht="15" customHeight="1">
      <c r="A18" s="388"/>
      <c r="E18"/>
      <c r="F18" s="3"/>
      <c r="H18"/>
      <c r="I18"/>
      <c r="J18"/>
      <c r="K18"/>
      <c r="O18" s="83" t="s">
        <v>12</v>
      </c>
      <c r="P18" s="98">
        <v>0.2235494880546075</v>
      </c>
      <c r="Q18" s="83">
        <v>262</v>
      </c>
      <c r="R18" s="2"/>
      <c r="AE18" s="266" t="s">
        <v>192</v>
      </c>
      <c r="AF18" s="265">
        <v>0.82765151515151514</v>
      </c>
      <c r="AG18" s="266">
        <v>437</v>
      </c>
      <c r="AH18" s="266">
        <v>528</v>
      </c>
      <c r="AI18" s="2"/>
      <c r="AO18" s="2"/>
    </row>
    <row r="19" spans="1:41" ht="15" customHeight="1">
      <c r="A19" s="388"/>
      <c r="C19" s="426" t="s">
        <v>304</v>
      </c>
      <c r="D19" s="426"/>
      <c r="E19" s="3"/>
      <c r="F19" s="3"/>
      <c r="H19"/>
      <c r="I19"/>
      <c r="O19" s="83" t="s">
        <v>13</v>
      </c>
      <c r="P19" s="98">
        <v>0.7764505119453925</v>
      </c>
      <c r="Q19" s="83">
        <v>910</v>
      </c>
      <c r="AE19" s="266" t="s">
        <v>193</v>
      </c>
      <c r="AF19" s="265">
        <v>0.94886363636363635</v>
      </c>
      <c r="AG19" s="266">
        <v>501</v>
      </c>
      <c r="AH19" s="266">
        <v>528</v>
      </c>
      <c r="AI19" s="2"/>
      <c r="AO19" s="2"/>
    </row>
    <row r="20" spans="1:41" ht="15" customHeight="1">
      <c r="A20" s="388"/>
      <c r="C20" s="424">
        <f>P18</f>
        <v>0.2235494880546075</v>
      </c>
      <c r="D20" s="3"/>
      <c r="G20"/>
      <c r="H20"/>
      <c r="I20"/>
      <c r="P20" t="s">
        <v>88</v>
      </c>
      <c r="Q20">
        <v>1172</v>
      </c>
      <c r="AE20" s="264" t="s">
        <v>22</v>
      </c>
      <c r="AF20" s="265">
        <v>0.83460076045627374</v>
      </c>
      <c r="AG20" s="266">
        <v>439</v>
      </c>
      <c r="AH20" s="266">
        <v>526</v>
      </c>
      <c r="AI20" s="2"/>
    </row>
    <row r="21" spans="1:41" ht="15" customHeight="1">
      <c r="A21" s="388"/>
      <c r="C21" s="424"/>
      <c r="G21"/>
      <c r="H21"/>
      <c r="I21"/>
      <c r="AE21" s="3"/>
      <c r="AF21" s="3"/>
      <c r="AG21" s="3"/>
      <c r="AH21" s="3"/>
      <c r="AI21" s="3"/>
    </row>
    <row r="22" spans="1:41" ht="15" customHeight="1">
      <c r="A22" s="388"/>
      <c r="C22" s="425" t="s">
        <v>401</v>
      </c>
      <c r="D22" s="425"/>
      <c r="E22" s="425"/>
      <c r="F22" s="407"/>
      <c r="G22"/>
      <c r="H22"/>
      <c r="I22"/>
      <c r="AE22" s="3"/>
      <c r="AF22" s="3"/>
      <c r="AG22" s="3"/>
      <c r="AH22" s="104" t="s">
        <v>87</v>
      </c>
      <c r="AI22" s="263">
        <v>526.83333333333337</v>
      </c>
    </row>
    <row r="23" spans="1:41" ht="15" customHeight="1">
      <c r="A23" s="388"/>
      <c r="C23" s="425"/>
      <c r="D23" s="425"/>
      <c r="E23" s="425"/>
      <c r="F23" s="407"/>
      <c r="G23"/>
      <c r="H23"/>
      <c r="I23"/>
      <c r="O23" s="3"/>
      <c r="T23" s="3"/>
      <c r="U23" s="3"/>
      <c r="V23" s="3"/>
      <c r="W23" s="3"/>
      <c r="X23" s="3"/>
      <c r="AI23" s="2"/>
      <c r="AO23" s="2"/>
    </row>
    <row r="24" spans="1:41" ht="34.5" customHeight="1">
      <c r="A24" s="388"/>
      <c r="C24" s="425"/>
      <c r="D24" s="425"/>
      <c r="E24" s="425"/>
      <c r="F24" s="407"/>
      <c r="G24"/>
      <c r="H24"/>
      <c r="I24"/>
      <c r="O24" s="337" t="s">
        <v>265</v>
      </c>
      <c r="P24" s="338" t="s">
        <v>275</v>
      </c>
      <c r="Q24" s="338" t="s">
        <v>276</v>
      </c>
      <c r="R24" s="382" t="s">
        <v>279</v>
      </c>
      <c r="S24" s="338" t="s">
        <v>277</v>
      </c>
      <c r="T24" s="338" t="s">
        <v>278</v>
      </c>
      <c r="U24" s="382" t="s">
        <v>280</v>
      </c>
      <c r="V24" s="338" t="s">
        <v>2</v>
      </c>
      <c r="W24" s="339" t="s">
        <v>126</v>
      </c>
      <c r="X24" s="3"/>
      <c r="AD24" s="2">
        <v>2</v>
      </c>
      <c r="AE24" s="2" t="s">
        <v>361</v>
      </c>
      <c r="AI24" s="2"/>
      <c r="AO24" s="2"/>
    </row>
    <row r="25" spans="1:41" ht="15" customHeight="1">
      <c r="A25" s="388"/>
      <c r="C25" s="248" t="s">
        <v>88</v>
      </c>
      <c r="D25" s="343">
        <f>Q20</f>
        <v>1172</v>
      </c>
      <c r="E25" s="375"/>
      <c r="F25" s="375"/>
      <c r="G25" s="423"/>
      <c r="H25" s="423"/>
      <c r="I25"/>
      <c r="O25" s="153" t="s">
        <v>270</v>
      </c>
      <c r="P25" s="83">
        <v>485</v>
      </c>
      <c r="Q25" s="83">
        <v>524</v>
      </c>
      <c r="R25" s="98">
        <v>0.85872340425531912</v>
      </c>
      <c r="S25" s="83">
        <v>40</v>
      </c>
      <c r="T25" s="83">
        <v>12</v>
      </c>
      <c r="U25" s="84">
        <v>4.425531914893617E-2</v>
      </c>
      <c r="V25" s="83">
        <v>114</v>
      </c>
      <c r="W25" s="142">
        <v>1175</v>
      </c>
      <c r="AE25" s="367" t="s">
        <v>21</v>
      </c>
      <c r="AF25" s="366" t="s">
        <v>3</v>
      </c>
      <c r="AG25" s="366" t="s">
        <v>383</v>
      </c>
      <c r="AH25" s="365" t="s">
        <v>126</v>
      </c>
      <c r="AI25" s="2"/>
      <c r="AO25" s="2"/>
    </row>
    <row r="26" spans="1:41" ht="15" customHeight="1">
      <c r="A26" s="388"/>
      <c r="E26" s="298"/>
      <c r="F26" s="298"/>
      <c r="G26" s="423"/>
      <c r="H26" s="423"/>
      <c r="I26"/>
      <c r="O26" s="153" t="s">
        <v>268</v>
      </c>
      <c r="P26" s="83">
        <v>447</v>
      </c>
      <c r="Q26" s="83">
        <v>546</v>
      </c>
      <c r="R26" s="98">
        <v>0.84438775510204078</v>
      </c>
      <c r="S26" s="83">
        <v>21</v>
      </c>
      <c r="T26" s="83">
        <v>10</v>
      </c>
      <c r="U26" s="84">
        <v>2.6360544217687076E-2</v>
      </c>
      <c r="V26" s="83">
        <v>152</v>
      </c>
      <c r="W26" s="142">
        <v>1176</v>
      </c>
      <c r="AE26" s="266" t="s">
        <v>264</v>
      </c>
      <c r="AF26" s="265">
        <v>0.33057851239669422</v>
      </c>
      <c r="AG26" s="266">
        <v>40</v>
      </c>
      <c r="AH26" s="266">
        <v>121</v>
      </c>
      <c r="AI26" s="2"/>
      <c r="AO26" s="2"/>
    </row>
    <row r="27" spans="1:41" ht="15" customHeight="1">
      <c r="B27" s="255"/>
      <c r="E27" s="255"/>
      <c r="F27" s="255"/>
      <c r="G27" s="423"/>
      <c r="H27" s="423"/>
      <c r="I27" s="255"/>
      <c r="J27" s="255"/>
      <c r="K27" s="255"/>
      <c r="L27" s="255"/>
      <c r="M27" s="255"/>
      <c r="O27" s="153" t="s">
        <v>269</v>
      </c>
      <c r="P27" s="83">
        <v>438</v>
      </c>
      <c r="Q27" s="83">
        <v>553</v>
      </c>
      <c r="R27" s="98">
        <v>0.84340425531914898</v>
      </c>
      <c r="S27" s="83">
        <v>27</v>
      </c>
      <c r="T27" s="83">
        <v>4</v>
      </c>
      <c r="U27" s="84">
        <v>2.6382978723404255E-2</v>
      </c>
      <c r="V27" s="83">
        <v>153</v>
      </c>
      <c r="W27" s="142">
        <v>1175</v>
      </c>
      <c r="AE27" s="264" t="s">
        <v>23</v>
      </c>
      <c r="AF27" s="265">
        <v>0.79338842975206614</v>
      </c>
      <c r="AG27" s="266">
        <v>96</v>
      </c>
      <c r="AH27" s="266">
        <v>121</v>
      </c>
      <c r="AI27" s="2"/>
      <c r="AO27" s="2"/>
    </row>
    <row r="28" spans="1:41" ht="15" customHeight="1">
      <c r="G28" s="423"/>
      <c r="H28" s="423"/>
      <c r="O28" s="153" t="s">
        <v>400</v>
      </c>
      <c r="P28" s="83">
        <v>438</v>
      </c>
      <c r="Q28" s="83">
        <v>548</v>
      </c>
      <c r="R28" s="98">
        <v>0.83986371379897784</v>
      </c>
      <c r="S28" s="83">
        <v>25</v>
      </c>
      <c r="T28" s="83">
        <v>9</v>
      </c>
      <c r="U28" s="84">
        <v>2.8960817717206135E-2</v>
      </c>
      <c r="V28" s="83">
        <v>154</v>
      </c>
      <c r="W28" s="142">
        <v>1174</v>
      </c>
      <c r="AE28" s="266" t="s">
        <v>263</v>
      </c>
      <c r="AF28" s="265">
        <v>0.77685950413223137</v>
      </c>
      <c r="AG28" s="266">
        <v>94</v>
      </c>
      <c r="AH28" s="266">
        <v>121</v>
      </c>
      <c r="AI28" s="2"/>
      <c r="AO28" s="2"/>
    </row>
    <row r="29" spans="1:41" ht="15" customHeight="1">
      <c r="G29" s="423"/>
      <c r="H29" s="423"/>
      <c r="O29" s="153" t="s">
        <v>271</v>
      </c>
      <c r="P29" s="83">
        <v>406</v>
      </c>
      <c r="Q29" s="83">
        <v>554</v>
      </c>
      <c r="R29" s="98">
        <v>0.81494057724957558</v>
      </c>
      <c r="S29" s="83">
        <v>33</v>
      </c>
      <c r="T29" s="83">
        <v>13</v>
      </c>
      <c r="U29" s="84">
        <v>3.9049235993208829E-2</v>
      </c>
      <c r="V29" s="83">
        <v>172</v>
      </c>
      <c r="W29" s="142">
        <v>1178</v>
      </c>
      <c r="AE29" s="266" t="s">
        <v>192</v>
      </c>
      <c r="AF29" s="265">
        <v>0.85</v>
      </c>
      <c r="AG29" s="266">
        <v>102</v>
      </c>
      <c r="AH29" s="266">
        <v>120</v>
      </c>
      <c r="AI29" s="2"/>
      <c r="AO29" s="2"/>
    </row>
    <row r="30" spans="1:41" ht="15" customHeight="1">
      <c r="G30" s="423"/>
      <c r="H30" s="423"/>
      <c r="O30" s="153" t="s">
        <v>266</v>
      </c>
      <c r="P30" s="83">
        <v>344</v>
      </c>
      <c r="Q30" s="83">
        <v>569</v>
      </c>
      <c r="R30" s="98">
        <v>0.77307366638441999</v>
      </c>
      <c r="S30" s="83">
        <v>32</v>
      </c>
      <c r="T30" s="83">
        <v>12</v>
      </c>
      <c r="U30" s="84">
        <v>3.7256562235393732E-2</v>
      </c>
      <c r="V30" s="83">
        <v>224</v>
      </c>
      <c r="W30" s="142">
        <v>1181</v>
      </c>
      <c r="AE30" s="266" t="s">
        <v>193</v>
      </c>
      <c r="AF30" s="265">
        <v>0.97520661157024791</v>
      </c>
      <c r="AG30" s="266">
        <v>118</v>
      </c>
      <c r="AH30" s="266">
        <v>121</v>
      </c>
      <c r="AI30" s="2"/>
    </row>
    <row r="31" spans="1:41" ht="15" customHeight="1">
      <c r="O31" s="153" t="s">
        <v>267</v>
      </c>
      <c r="P31" s="83">
        <v>346</v>
      </c>
      <c r="Q31" s="83">
        <v>545</v>
      </c>
      <c r="R31" s="98">
        <v>0.7570093457943925</v>
      </c>
      <c r="S31" s="83">
        <v>62</v>
      </c>
      <c r="T31" s="83">
        <v>19</v>
      </c>
      <c r="U31" s="84">
        <v>6.881903143585387E-2</v>
      </c>
      <c r="V31" s="83">
        <v>205</v>
      </c>
      <c r="W31" s="142">
        <v>1177</v>
      </c>
      <c r="AE31" s="264" t="s">
        <v>22</v>
      </c>
      <c r="AF31" s="265">
        <v>0.74380165289256195</v>
      </c>
      <c r="AG31" s="266">
        <v>90</v>
      </c>
      <c r="AH31" s="266">
        <v>121</v>
      </c>
      <c r="AI31" s="2"/>
    </row>
    <row r="32" spans="1:41" ht="15" customHeight="1">
      <c r="O32" s="153" t="s">
        <v>273</v>
      </c>
      <c r="P32" s="83">
        <v>338</v>
      </c>
      <c r="Q32" s="83">
        <v>544</v>
      </c>
      <c r="R32" s="98">
        <v>0.75063829787234038</v>
      </c>
      <c r="S32" s="83">
        <v>42</v>
      </c>
      <c r="T32" s="83">
        <v>8</v>
      </c>
      <c r="U32" s="84">
        <v>4.2553191489361701E-2</v>
      </c>
      <c r="V32" s="83">
        <v>243</v>
      </c>
      <c r="W32" s="142">
        <v>1175</v>
      </c>
      <c r="AE32" s="3"/>
      <c r="AF32" s="3"/>
      <c r="AG32" s="3"/>
      <c r="AH32" s="3"/>
      <c r="AI32" s="3"/>
    </row>
    <row r="33" spans="9:41" ht="15" customHeight="1">
      <c r="O33" s="153" t="s">
        <v>274</v>
      </c>
      <c r="P33" s="83">
        <v>345</v>
      </c>
      <c r="Q33" s="83">
        <v>526</v>
      </c>
      <c r="R33" s="98">
        <v>0.7438087105038429</v>
      </c>
      <c r="S33" s="83">
        <v>62</v>
      </c>
      <c r="T33" s="83">
        <v>23</v>
      </c>
      <c r="U33" s="84">
        <v>7.2587532023911189E-2</v>
      </c>
      <c r="V33" s="83">
        <v>215</v>
      </c>
      <c r="W33" s="142">
        <v>1171</v>
      </c>
      <c r="AE33" s="3"/>
      <c r="AF33" s="3"/>
      <c r="AG33" s="3"/>
      <c r="AH33" s="104" t="s">
        <v>87</v>
      </c>
      <c r="AI33" s="263">
        <v>120.83333333333333</v>
      </c>
      <c r="AO33" s="2"/>
    </row>
    <row r="34" spans="9:41" ht="15" customHeight="1">
      <c r="O34" s="153" t="s">
        <v>236</v>
      </c>
      <c r="P34" s="83">
        <v>365</v>
      </c>
      <c r="Q34" s="83">
        <v>466</v>
      </c>
      <c r="R34" s="98">
        <v>0.7084398976982097</v>
      </c>
      <c r="S34" s="83">
        <v>42</v>
      </c>
      <c r="T34" s="83">
        <v>12</v>
      </c>
      <c r="U34" s="84">
        <v>4.6035805626598467E-2</v>
      </c>
      <c r="V34" s="83">
        <v>288</v>
      </c>
      <c r="W34" s="142">
        <v>1173</v>
      </c>
      <c r="AH34"/>
      <c r="AO34" s="2"/>
    </row>
    <row r="35" spans="9:41" ht="15" customHeight="1">
      <c r="O35" s="152" t="s">
        <v>272</v>
      </c>
      <c r="P35" s="156">
        <v>269</v>
      </c>
      <c r="Q35" s="156">
        <v>493</v>
      </c>
      <c r="R35" s="207">
        <v>0.64795918367346939</v>
      </c>
      <c r="S35" s="156">
        <v>85</v>
      </c>
      <c r="T35" s="156">
        <v>44</v>
      </c>
      <c r="U35" s="147">
        <v>0.10969387755102041</v>
      </c>
      <c r="V35" s="156">
        <v>285</v>
      </c>
      <c r="W35" s="148">
        <v>1176</v>
      </c>
      <c r="AH35"/>
      <c r="AO35" s="2"/>
    </row>
    <row r="36" spans="9:41" ht="15" customHeight="1">
      <c r="T36" s="2"/>
      <c r="AH36"/>
      <c r="AO36" s="2"/>
    </row>
    <row r="37" spans="9:41" ht="15" customHeight="1">
      <c r="T37" s="2"/>
      <c r="V37" s="2" t="s">
        <v>87</v>
      </c>
      <c r="W37" s="33">
        <v>1175.5454545454545</v>
      </c>
      <c r="AD37" s="2">
        <v>3</v>
      </c>
      <c r="AE37" s="2" t="s">
        <v>358</v>
      </c>
      <c r="AI37" s="2"/>
      <c r="AJ37" s="2"/>
      <c r="AO37" s="2"/>
    </row>
    <row r="38" spans="9:41" ht="15" customHeight="1">
      <c r="T38" s="2"/>
      <c r="AE38" s="367" t="s">
        <v>21</v>
      </c>
      <c r="AF38" s="366" t="s">
        <v>3</v>
      </c>
      <c r="AG38" s="366" t="s">
        <v>383</v>
      </c>
      <c r="AH38" s="365" t="s">
        <v>126</v>
      </c>
      <c r="AI38" s="2"/>
      <c r="AJ38" s="2"/>
      <c r="AO38" s="2"/>
    </row>
    <row r="39" spans="9:41" ht="15" customHeight="1">
      <c r="AE39" s="266" t="s">
        <v>264</v>
      </c>
      <c r="AF39" s="265">
        <v>0.29078014184397161</v>
      </c>
      <c r="AG39" s="266">
        <v>41</v>
      </c>
      <c r="AH39" s="266">
        <v>141</v>
      </c>
      <c r="AI39" s="2"/>
      <c r="AJ39" s="2"/>
      <c r="AO39" s="2"/>
    </row>
    <row r="40" spans="9:41" ht="15" customHeight="1">
      <c r="AE40" s="264" t="s">
        <v>23</v>
      </c>
      <c r="AF40" s="265">
        <v>0.73758865248226946</v>
      </c>
      <c r="AG40" s="266">
        <v>104</v>
      </c>
      <c r="AH40" s="266">
        <v>141</v>
      </c>
      <c r="AI40" s="2"/>
      <c r="AJ40" s="2"/>
    </row>
    <row r="41" spans="9:41" ht="15" customHeight="1">
      <c r="AE41" s="266" t="s">
        <v>263</v>
      </c>
      <c r="AF41" s="265">
        <v>0.82269503546099287</v>
      </c>
      <c r="AG41" s="266">
        <v>116</v>
      </c>
      <c r="AH41" s="266">
        <v>141</v>
      </c>
      <c r="AI41" s="2"/>
      <c r="AJ41" s="2"/>
    </row>
    <row r="42" spans="9:41" ht="15" customHeight="1">
      <c r="AE42" s="266" t="s">
        <v>192</v>
      </c>
      <c r="AF42" s="265">
        <v>0.79432624113475181</v>
      </c>
      <c r="AG42" s="266">
        <v>112</v>
      </c>
      <c r="AH42" s="266">
        <v>141</v>
      </c>
      <c r="AI42" s="2"/>
      <c r="AJ42" s="2"/>
    </row>
    <row r="43" spans="9:41" ht="15" customHeight="1">
      <c r="AE43" s="266" t="s">
        <v>193</v>
      </c>
      <c r="AF43" s="265">
        <v>0.97163120567375882</v>
      </c>
      <c r="AG43" s="266">
        <v>137</v>
      </c>
      <c r="AH43" s="266">
        <v>141</v>
      </c>
      <c r="AI43" s="2"/>
      <c r="AJ43" s="2"/>
    </row>
    <row r="44" spans="9:41" ht="15" customHeight="1">
      <c r="AE44" s="264" t="s">
        <v>22</v>
      </c>
      <c r="AF44" s="265">
        <v>0.82857142857142863</v>
      </c>
      <c r="AG44" s="266">
        <v>116</v>
      </c>
      <c r="AH44" s="266">
        <v>140</v>
      </c>
      <c r="AI44" s="2"/>
      <c r="AJ44" s="2"/>
      <c r="AO44" s="2"/>
    </row>
    <row r="45" spans="9:41" ht="15" customHeight="1">
      <c r="I45" s="2" t="s">
        <v>227</v>
      </c>
      <c r="AE45" s="3"/>
      <c r="AF45" s="3"/>
      <c r="AG45" s="3"/>
      <c r="AH45" s="3"/>
      <c r="AI45" s="3"/>
      <c r="AJ45" s="2"/>
      <c r="AO45" s="2"/>
    </row>
    <row r="46" spans="9:41" ht="15" customHeight="1">
      <c r="AE46" s="3"/>
      <c r="AF46" s="3"/>
      <c r="AG46" s="3"/>
      <c r="AH46" s="104" t="s">
        <v>87</v>
      </c>
      <c r="AI46" s="263">
        <v>140.83333333333334</v>
      </c>
      <c r="AJ46" s="2"/>
      <c r="AO46" s="2"/>
    </row>
    <row r="47" spans="9:41" ht="15" customHeight="1">
      <c r="AH47"/>
      <c r="AO47" s="2"/>
    </row>
    <row r="48" spans="9:41" ht="15" customHeight="1">
      <c r="AD48" s="2">
        <v>4</v>
      </c>
      <c r="AE48" s="2" t="s">
        <v>360</v>
      </c>
      <c r="AI48" s="2"/>
      <c r="AO48" s="2"/>
    </row>
    <row r="49" spans="30:41" ht="15" customHeight="1">
      <c r="AE49" s="367" t="s">
        <v>21</v>
      </c>
      <c r="AF49" s="366" t="s">
        <v>3</v>
      </c>
      <c r="AG49" s="366" t="s">
        <v>383</v>
      </c>
      <c r="AH49" s="365" t="s">
        <v>126</v>
      </c>
      <c r="AI49" s="2"/>
      <c r="AO49" s="2"/>
    </row>
    <row r="50" spans="30:41" ht="15" customHeight="1">
      <c r="AE50" s="266" t="s">
        <v>264</v>
      </c>
      <c r="AF50" s="265">
        <v>0.44018058690744921</v>
      </c>
      <c r="AG50" s="266">
        <v>195</v>
      </c>
      <c r="AH50" s="266">
        <v>443</v>
      </c>
      <c r="AI50" s="2"/>
      <c r="AO50" s="2"/>
    </row>
    <row r="51" spans="30:41" ht="15" customHeight="1">
      <c r="AE51" s="264" t="s">
        <v>23</v>
      </c>
      <c r="AF51" s="265">
        <v>0.74774774774774777</v>
      </c>
      <c r="AG51" s="266">
        <v>332</v>
      </c>
      <c r="AH51" s="266">
        <v>444</v>
      </c>
      <c r="AI51" s="2"/>
    </row>
    <row r="52" spans="30:41" ht="15" customHeight="1">
      <c r="AE52" s="266" t="s">
        <v>263</v>
      </c>
      <c r="AF52" s="265">
        <v>0.77375565610859731</v>
      </c>
      <c r="AG52" s="266">
        <v>342</v>
      </c>
      <c r="AH52" s="266">
        <v>442</v>
      </c>
      <c r="AI52" s="2"/>
    </row>
    <row r="53" spans="30:41" ht="15" customHeight="1">
      <c r="AE53" s="266" t="s">
        <v>192</v>
      </c>
      <c r="AF53" s="265">
        <v>0.82657657657657657</v>
      </c>
      <c r="AG53" s="266">
        <v>367</v>
      </c>
      <c r="AH53" s="266">
        <v>444</v>
      </c>
      <c r="AI53" s="2"/>
    </row>
    <row r="54" spans="30:41" ht="15" customHeight="1">
      <c r="AE54" s="266" t="s">
        <v>193</v>
      </c>
      <c r="AF54" s="265">
        <v>0.9753363228699552</v>
      </c>
      <c r="AG54" s="266">
        <v>435</v>
      </c>
      <c r="AH54" s="266">
        <v>446</v>
      </c>
      <c r="AI54" s="2"/>
    </row>
    <row r="55" spans="30:41" ht="15" customHeight="1">
      <c r="AE55" s="264" t="s">
        <v>22</v>
      </c>
      <c r="AF55" s="265">
        <v>0.80542986425339369</v>
      </c>
      <c r="AG55" s="266">
        <v>356</v>
      </c>
      <c r="AH55" s="266">
        <v>442</v>
      </c>
      <c r="AI55" s="2"/>
      <c r="AO55" s="2"/>
    </row>
    <row r="56" spans="30:41" ht="15" customHeight="1">
      <c r="AE56" s="3"/>
      <c r="AF56" s="3"/>
      <c r="AG56" s="3"/>
      <c r="AH56" s="3"/>
      <c r="AI56" s="3"/>
      <c r="AO56" s="2"/>
    </row>
    <row r="57" spans="30:41" ht="15" customHeight="1">
      <c r="AE57" s="3"/>
      <c r="AF57" s="3"/>
      <c r="AG57" s="3"/>
      <c r="AH57" s="104" t="s">
        <v>87</v>
      </c>
      <c r="AI57" s="263">
        <v>443.5</v>
      </c>
      <c r="AO57" s="2"/>
    </row>
    <row r="58" spans="30:41" ht="15" customHeight="1">
      <c r="AH58"/>
      <c r="AO58" s="2"/>
    </row>
    <row r="59" spans="30:41" ht="15" customHeight="1">
      <c r="AH59"/>
      <c r="AO59" s="2"/>
    </row>
    <row r="60" spans="30:41" ht="15" customHeight="1">
      <c r="AD60" s="2">
        <v>5</v>
      </c>
      <c r="AE60" s="2" t="s">
        <v>359</v>
      </c>
      <c r="AI60" s="2"/>
      <c r="AO60" s="2"/>
    </row>
    <row r="61" spans="30:41" ht="15" customHeight="1">
      <c r="AE61" s="367" t="s">
        <v>21</v>
      </c>
      <c r="AF61" s="366" t="s">
        <v>3</v>
      </c>
      <c r="AG61" s="366" t="s">
        <v>383</v>
      </c>
      <c r="AH61" s="365" t="s">
        <v>126</v>
      </c>
      <c r="AI61" s="2"/>
      <c r="AO61" s="2"/>
    </row>
    <row r="62" spans="30:41" ht="15" customHeight="1">
      <c r="AE62" s="266" t="s">
        <v>264</v>
      </c>
      <c r="AF62" s="265">
        <v>0.3</v>
      </c>
      <c r="AG62" s="266">
        <v>6</v>
      </c>
      <c r="AH62" s="266">
        <v>20</v>
      </c>
      <c r="AI62" s="2"/>
    </row>
    <row r="63" spans="30:41" ht="15" customHeight="1">
      <c r="AE63" s="264" t="s">
        <v>23</v>
      </c>
      <c r="AF63" s="265">
        <v>0.85</v>
      </c>
      <c r="AG63" s="266">
        <v>17</v>
      </c>
      <c r="AH63" s="266">
        <v>20</v>
      </c>
      <c r="AI63" s="2"/>
    </row>
    <row r="64" spans="30:41" ht="15" customHeight="1">
      <c r="AE64" s="266" t="s">
        <v>263</v>
      </c>
      <c r="AF64" s="265">
        <v>0.65</v>
      </c>
      <c r="AG64" s="266">
        <v>13</v>
      </c>
      <c r="AH64" s="266">
        <v>20</v>
      </c>
      <c r="AI64" s="2"/>
    </row>
    <row r="65" spans="30:41" ht="15" customHeight="1">
      <c r="AE65" s="266" t="s">
        <v>192</v>
      </c>
      <c r="AF65" s="265">
        <v>0.85</v>
      </c>
      <c r="AG65" s="266">
        <v>17</v>
      </c>
      <c r="AH65" s="266">
        <v>20</v>
      </c>
      <c r="AI65" s="2"/>
    </row>
    <row r="66" spans="30:41" ht="15" customHeight="1">
      <c r="AE66" s="266" t="s">
        <v>193</v>
      </c>
      <c r="AF66" s="265">
        <v>0.85</v>
      </c>
      <c r="AG66" s="266">
        <v>17</v>
      </c>
      <c r="AH66" s="266">
        <v>20</v>
      </c>
      <c r="AI66" s="2"/>
      <c r="AO66" s="2"/>
    </row>
    <row r="67" spans="30:41" ht="15" customHeight="1">
      <c r="AE67" s="264" t="s">
        <v>22</v>
      </c>
      <c r="AF67" s="265">
        <v>0.95</v>
      </c>
      <c r="AG67" s="266">
        <v>19</v>
      </c>
      <c r="AH67" s="266">
        <v>20</v>
      </c>
      <c r="AI67" s="2"/>
      <c r="AO67" s="2"/>
    </row>
    <row r="68" spans="30:41" ht="15" customHeight="1">
      <c r="AE68" s="3"/>
      <c r="AF68" s="3"/>
      <c r="AG68" s="3"/>
      <c r="AH68" s="3"/>
      <c r="AI68" s="3"/>
      <c r="AO68" s="2"/>
    </row>
    <row r="69" spans="30:41" ht="15" customHeight="1">
      <c r="AE69" s="3"/>
      <c r="AF69" s="3"/>
      <c r="AG69" s="3"/>
      <c r="AH69" s="104" t="s">
        <v>87</v>
      </c>
      <c r="AI69" s="263">
        <v>20</v>
      </c>
      <c r="AO69" s="2"/>
    </row>
    <row r="70" spans="30:41" ht="15" customHeight="1">
      <c r="AI70" s="2"/>
      <c r="AO70" s="2"/>
    </row>
    <row r="71" spans="30:41" ht="15" customHeight="1">
      <c r="AD71" s="2">
        <v>6</v>
      </c>
      <c r="AE71" s="2" t="s">
        <v>384</v>
      </c>
      <c r="AI71" s="2"/>
      <c r="AO71" s="2"/>
    </row>
    <row r="72" spans="30:41" ht="15" customHeight="1">
      <c r="AE72" s="367" t="s">
        <v>21</v>
      </c>
      <c r="AF72" s="366" t="s">
        <v>3</v>
      </c>
      <c r="AG72" s="366" t="s">
        <v>383</v>
      </c>
      <c r="AH72" s="365" t="s">
        <v>126</v>
      </c>
      <c r="AI72" s="2"/>
      <c r="AO72" s="2"/>
    </row>
    <row r="73" spans="30:41" ht="15" customHeight="1">
      <c r="AE73" s="266" t="s">
        <v>264</v>
      </c>
      <c r="AF73" s="265">
        <v>0.45454545454545453</v>
      </c>
      <c r="AG73" s="266">
        <v>5</v>
      </c>
      <c r="AH73" s="266">
        <v>11</v>
      </c>
      <c r="AI73" s="2"/>
    </row>
    <row r="74" spans="30:41" ht="15" customHeight="1">
      <c r="AE74" s="264" t="s">
        <v>23</v>
      </c>
      <c r="AF74" s="265">
        <v>0.72727272727272729</v>
      </c>
      <c r="AG74" s="266">
        <v>8</v>
      </c>
      <c r="AH74" s="266">
        <v>11</v>
      </c>
      <c r="AI74" s="2"/>
    </row>
    <row r="75" spans="30:41" ht="15" customHeight="1">
      <c r="AE75" s="266" t="s">
        <v>263</v>
      </c>
      <c r="AF75" s="265">
        <v>0.81818181818181823</v>
      </c>
      <c r="AG75" s="266">
        <v>9</v>
      </c>
      <c r="AH75" s="266">
        <v>11</v>
      </c>
      <c r="AI75" s="2"/>
    </row>
    <row r="76" spans="30:41" ht="15" customHeight="1">
      <c r="AE76" s="266" t="s">
        <v>192</v>
      </c>
      <c r="AF76" s="265">
        <v>0.72727272727272729</v>
      </c>
      <c r="AG76" s="266">
        <v>8</v>
      </c>
      <c r="AH76" s="266">
        <v>11</v>
      </c>
      <c r="AI76" s="2"/>
    </row>
    <row r="77" spans="30:41" ht="15" customHeight="1">
      <c r="AE77" s="266" t="s">
        <v>193</v>
      </c>
      <c r="AF77" s="265">
        <v>0.90909090909090906</v>
      </c>
      <c r="AG77" s="266">
        <v>10</v>
      </c>
      <c r="AH77" s="266">
        <v>11</v>
      </c>
      <c r="AI77" s="2"/>
      <c r="AO77" s="2"/>
    </row>
    <row r="78" spans="30:41" ht="15" customHeight="1">
      <c r="AE78" s="264" t="s">
        <v>22</v>
      </c>
      <c r="AF78" s="265">
        <v>0.72727272727272729</v>
      </c>
      <c r="AG78" s="266">
        <v>8</v>
      </c>
      <c r="AH78" s="266">
        <v>11</v>
      </c>
      <c r="AI78" s="2"/>
      <c r="AO78" s="2"/>
    </row>
    <row r="79" spans="30:41" ht="15" customHeight="1">
      <c r="AE79" s="3"/>
      <c r="AF79" s="3"/>
      <c r="AG79" s="3"/>
      <c r="AH79" s="3"/>
      <c r="AI79" s="3"/>
      <c r="AO79" s="2"/>
    </row>
    <row r="80" spans="30:41" ht="15" customHeight="1">
      <c r="AE80" s="3"/>
      <c r="AF80" s="3"/>
      <c r="AG80" s="3"/>
      <c r="AH80" s="104" t="s">
        <v>87</v>
      </c>
      <c r="AI80" s="263">
        <v>11</v>
      </c>
      <c r="AO80" s="2"/>
    </row>
    <row r="81" spans="30:41" ht="15" customHeight="1">
      <c r="AI81" s="2"/>
      <c r="AO81" s="2"/>
    </row>
    <row r="82" spans="30:41" ht="15" customHeight="1">
      <c r="AD82" s="2">
        <v>7</v>
      </c>
      <c r="AE82" s="2" t="s">
        <v>362</v>
      </c>
      <c r="AI82" s="2"/>
      <c r="AO82" s="2"/>
    </row>
    <row r="83" spans="30:41" ht="15" customHeight="1">
      <c r="AE83" s="367" t="s">
        <v>21</v>
      </c>
      <c r="AF83" s="366" t="s">
        <v>3</v>
      </c>
      <c r="AG83" s="366" t="s">
        <v>383</v>
      </c>
      <c r="AH83" s="365" t="s">
        <v>126</v>
      </c>
      <c r="AI83" s="2"/>
      <c r="AO83" s="2"/>
    </row>
    <row r="84" spans="30:41" ht="15" customHeight="1">
      <c r="AE84" s="266" t="s">
        <v>264</v>
      </c>
      <c r="AF84" s="265">
        <v>0.330188679245283</v>
      </c>
      <c r="AG84" s="266">
        <v>35</v>
      </c>
      <c r="AH84" s="266">
        <v>106</v>
      </c>
      <c r="AI84" s="2"/>
    </row>
    <row r="85" spans="30:41" ht="15" customHeight="1">
      <c r="AE85" s="264" t="s">
        <v>23</v>
      </c>
      <c r="AF85" s="265">
        <v>0.65094339622641506</v>
      </c>
      <c r="AG85" s="266">
        <v>69</v>
      </c>
      <c r="AH85" s="266">
        <v>106</v>
      </c>
      <c r="AI85" s="2"/>
    </row>
    <row r="86" spans="30:41" ht="15" customHeight="1">
      <c r="AE86" s="266" t="s">
        <v>263</v>
      </c>
      <c r="AF86" s="265">
        <v>0.71698113207547165</v>
      </c>
      <c r="AG86" s="266">
        <v>76</v>
      </c>
      <c r="AH86" s="266">
        <v>106</v>
      </c>
      <c r="AI86" s="2"/>
    </row>
    <row r="87" spans="30:41" ht="15" customHeight="1">
      <c r="AE87" s="266" t="s">
        <v>192</v>
      </c>
      <c r="AF87" s="265">
        <v>0.76415094339622647</v>
      </c>
      <c r="AG87" s="266">
        <v>81</v>
      </c>
      <c r="AH87" s="266">
        <v>106</v>
      </c>
      <c r="AI87" s="2"/>
    </row>
    <row r="88" spans="30:41" ht="15" customHeight="1">
      <c r="AE88" s="266" t="s">
        <v>193</v>
      </c>
      <c r="AF88" s="265">
        <v>0.98113207547169812</v>
      </c>
      <c r="AG88" s="266">
        <v>104</v>
      </c>
      <c r="AH88" s="266">
        <v>106</v>
      </c>
      <c r="AI88" s="2"/>
      <c r="AO88" s="2"/>
    </row>
    <row r="89" spans="30:41" ht="15" customHeight="1">
      <c r="AE89" s="264" t="s">
        <v>22</v>
      </c>
      <c r="AF89" s="265">
        <v>0.76415094339622647</v>
      </c>
      <c r="AG89" s="266">
        <v>81</v>
      </c>
      <c r="AH89" s="266">
        <v>106</v>
      </c>
      <c r="AI89" s="2"/>
      <c r="AO89" s="2"/>
    </row>
    <row r="90" spans="30:41" ht="15" customHeight="1">
      <c r="AE90" s="3"/>
      <c r="AF90" s="3"/>
      <c r="AG90" s="3"/>
      <c r="AH90" s="3"/>
      <c r="AI90" s="3"/>
      <c r="AO90" s="2"/>
    </row>
    <row r="91" spans="30:41" ht="15" customHeight="1">
      <c r="AE91" s="3"/>
      <c r="AF91" s="3"/>
      <c r="AG91" s="3"/>
      <c r="AH91" s="104" t="s">
        <v>87</v>
      </c>
      <c r="AI91" s="263">
        <v>106</v>
      </c>
      <c r="AO91" s="2"/>
    </row>
    <row r="92" spans="30:41" ht="15" customHeight="1">
      <c r="AH92"/>
      <c r="AO92" s="2"/>
    </row>
    <row r="93" spans="30:41" ht="15" customHeight="1">
      <c r="AH93"/>
      <c r="AO93" s="2"/>
    </row>
    <row r="94" spans="30:41" ht="15" customHeight="1">
      <c r="AH94"/>
      <c r="AO94" s="2"/>
    </row>
    <row r="95" spans="30:41" ht="15" customHeight="1">
      <c r="AE95" s="2" t="s">
        <v>377</v>
      </c>
      <c r="AI95" s="2"/>
    </row>
    <row r="96" spans="30:41" ht="15" customHeight="1">
      <c r="AE96" s="367" t="s">
        <v>21</v>
      </c>
      <c r="AF96" s="366" t="s">
        <v>3</v>
      </c>
      <c r="AG96" s="366" t="s">
        <v>383</v>
      </c>
      <c r="AH96" s="365" t="s">
        <v>126</v>
      </c>
      <c r="AI96" s="2"/>
    </row>
    <row r="97" spans="31:41" ht="15" customHeight="1">
      <c r="AE97" s="266" t="s">
        <v>264</v>
      </c>
      <c r="AF97" s="265">
        <v>0.34223706176961605</v>
      </c>
      <c r="AG97" s="266">
        <v>205</v>
      </c>
      <c r="AH97" s="266">
        <v>599</v>
      </c>
      <c r="AI97" s="2"/>
    </row>
    <row r="98" spans="31:41" ht="15" customHeight="1">
      <c r="AE98" s="264" t="s">
        <v>23</v>
      </c>
      <c r="AF98" s="265">
        <v>0.72454090150250416</v>
      </c>
      <c r="AG98" s="266">
        <v>434</v>
      </c>
      <c r="AH98" s="266">
        <v>599</v>
      </c>
      <c r="AI98" s="2"/>
    </row>
    <row r="99" spans="31:41" ht="15" customHeight="1">
      <c r="AE99" s="266" t="s">
        <v>263</v>
      </c>
      <c r="AF99" s="265">
        <v>0.79465776293823043</v>
      </c>
      <c r="AG99" s="266">
        <v>476</v>
      </c>
      <c r="AH99" s="266">
        <v>599</v>
      </c>
      <c r="AI99" s="2"/>
      <c r="AO99" s="2"/>
    </row>
    <row r="100" spans="31:41" ht="15" customHeight="1">
      <c r="AE100" s="266" t="s">
        <v>192</v>
      </c>
      <c r="AF100" s="265">
        <v>0.83973288814691149</v>
      </c>
      <c r="AG100" s="266">
        <v>503</v>
      </c>
      <c r="AH100" s="266">
        <v>599</v>
      </c>
      <c r="AI100" s="2"/>
      <c r="AO100" s="2"/>
    </row>
    <row r="101" spans="31:41" ht="15" customHeight="1">
      <c r="AE101" s="266" t="s">
        <v>193</v>
      </c>
      <c r="AF101" s="265">
        <v>0.95514950166112955</v>
      </c>
      <c r="AG101" s="266">
        <v>575</v>
      </c>
      <c r="AH101" s="266">
        <v>602</v>
      </c>
      <c r="AI101" s="2"/>
      <c r="AO101" s="2"/>
    </row>
    <row r="102" spans="31:41" ht="15" customHeight="1">
      <c r="AE102" s="264" t="s">
        <v>22</v>
      </c>
      <c r="AF102" s="265">
        <v>0.79799666110183642</v>
      </c>
      <c r="AG102" s="266">
        <v>478</v>
      </c>
      <c r="AH102" s="266">
        <v>599</v>
      </c>
      <c r="AI102" s="2"/>
      <c r="AO102" s="2"/>
    </row>
    <row r="103" spans="31:41" ht="15" customHeight="1">
      <c r="AE103" s="3"/>
      <c r="AF103" s="3"/>
      <c r="AG103" s="3"/>
      <c r="AH103" s="3"/>
      <c r="AI103" s="3"/>
      <c r="AO103" s="2"/>
    </row>
    <row r="104" spans="31:41" ht="15" customHeight="1">
      <c r="AE104" s="3"/>
      <c r="AF104" s="3"/>
      <c r="AG104" s="3"/>
      <c r="AH104" s="104" t="s">
        <v>87</v>
      </c>
      <c r="AI104" s="263">
        <v>599.5</v>
      </c>
      <c r="AO104" s="2"/>
    </row>
    <row r="105" spans="31:41" ht="15" customHeight="1">
      <c r="AE105" s="2" t="s">
        <v>378</v>
      </c>
      <c r="AI105" s="2"/>
      <c r="AO105" s="2"/>
    </row>
    <row r="106" spans="31:41" ht="15" customHeight="1">
      <c r="AE106" s="367" t="s">
        <v>21</v>
      </c>
      <c r="AF106" s="366" t="s">
        <v>3</v>
      </c>
      <c r="AG106" s="366" t="s">
        <v>383</v>
      </c>
      <c r="AH106" s="365" t="s">
        <v>126</v>
      </c>
      <c r="AI106" s="2"/>
    </row>
    <row r="107" spans="31:41" ht="15" customHeight="1">
      <c r="AE107" s="266" t="s">
        <v>264</v>
      </c>
      <c r="AF107" s="265">
        <v>0.33034111310592462</v>
      </c>
      <c r="AG107" s="266">
        <v>184</v>
      </c>
      <c r="AH107" s="266">
        <v>557</v>
      </c>
      <c r="AI107" s="2"/>
    </row>
    <row r="108" spans="31:41" ht="15" customHeight="1">
      <c r="AE108" s="264" t="s">
        <v>23</v>
      </c>
      <c r="AF108" s="265">
        <v>0.78815080789946135</v>
      </c>
      <c r="AG108" s="266">
        <v>439</v>
      </c>
      <c r="AH108" s="266">
        <v>557</v>
      </c>
      <c r="AI108" s="2"/>
    </row>
    <row r="109" spans="31:41" ht="15" customHeight="1">
      <c r="AE109" s="266" t="s">
        <v>263</v>
      </c>
      <c r="AF109" s="265">
        <v>0.81541218637992829</v>
      </c>
      <c r="AG109" s="266">
        <v>455</v>
      </c>
      <c r="AH109" s="266">
        <v>558</v>
      </c>
      <c r="AI109" s="2"/>
    </row>
    <row r="110" spans="31:41" ht="15" customHeight="1">
      <c r="AE110" s="266" t="s">
        <v>192</v>
      </c>
      <c r="AF110" s="265">
        <v>0.82110912343470488</v>
      </c>
      <c r="AG110" s="266">
        <v>459</v>
      </c>
      <c r="AH110" s="266">
        <v>559</v>
      </c>
      <c r="AI110" s="2"/>
      <c r="AO110" s="2"/>
    </row>
    <row r="111" spans="31:41" ht="15" customHeight="1">
      <c r="AE111" s="266" t="s">
        <v>193</v>
      </c>
      <c r="AF111" s="265">
        <v>0.98211091234347048</v>
      </c>
      <c r="AG111" s="266">
        <v>549</v>
      </c>
      <c r="AH111" s="266">
        <v>559</v>
      </c>
      <c r="AI111" s="2"/>
      <c r="AO111" s="2"/>
    </row>
    <row r="112" spans="31:41" ht="15" customHeight="1">
      <c r="AE112" s="264" t="s">
        <v>22</v>
      </c>
      <c r="AF112" s="265">
        <v>0.83662477558348292</v>
      </c>
      <c r="AG112" s="266">
        <v>466</v>
      </c>
      <c r="AH112" s="266">
        <v>557</v>
      </c>
      <c r="AI112" s="2"/>
      <c r="AO112" s="2"/>
    </row>
    <row r="113" spans="31:41" ht="15" customHeight="1">
      <c r="AE113" s="3"/>
      <c r="AF113" s="3"/>
      <c r="AG113" s="3"/>
      <c r="AH113" s="3"/>
      <c r="AI113" s="3"/>
      <c r="AO113" s="2"/>
    </row>
    <row r="114" spans="31:41" ht="15" customHeight="1">
      <c r="AE114" s="3"/>
      <c r="AF114" s="3"/>
      <c r="AG114" s="3"/>
      <c r="AH114" s="104" t="s">
        <v>87</v>
      </c>
      <c r="AI114" s="263">
        <v>557.83333333333337</v>
      </c>
      <c r="AO114" s="2"/>
    </row>
    <row r="115" spans="31:41" ht="15" customHeight="1">
      <c r="AI115" s="2"/>
      <c r="AO115" s="2"/>
    </row>
    <row r="116" spans="31:41" ht="15" customHeight="1">
      <c r="AI116" s="2"/>
      <c r="AO116" s="2"/>
    </row>
    <row r="117" spans="31:41" ht="15" customHeight="1">
      <c r="AI117" s="2"/>
    </row>
    <row r="118" spans="31:41" ht="15" customHeight="1">
      <c r="AE118" s="2" t="s">
        <v>385</v>
      </c>
      <c r="AI118" s="2"/>
    </row>
    <row r="119" spans="31:41" ht="15" customHeight="1">
      <c r="AE119" s="367" t="s">
        <v>21</v>
      </c>
      <c r="AF119" s="366" t="s">
        <v>3</v>
      </c>
      <c r="AG119" s="366" t="s">
        <v>383</v>
      </c>
      <c r="AH119" s="365" t="s">
        <v>126</v>
      </c>
      <c r="AI119" s="2"/>
    </row>
    <row r="120" spans="31:41" ht="15" customHeight="1">
      <c r="AE120" s="266" t="s">
        <v>264</v>
      </c>
      <c r="AF120" s="265">
        <v>0.38288288288288286</v>
      </c>
      <c r="AG120" s="266">
        <v>85</v>
      </c>
      <c r="AH120" s="266">
        <v>222</v>
      </c>
      <c r="AI120" s="2"/>
    </row>
    <row r="121" spans="31:41" ht="15" customHeight="1">
      <c r="AE121" s="264" t="s">
        <v>23</v>
      </c>
      <c r="AF121" s="265">
        <v>0.7432432432432432</v>
      </c>
      <c r="AG121" s="266">
        <v>165</v>
      </c>
      <c r="AH121" s="266">
        <v>222</v>
      </c>
      <c r="AI121" s="2"/>
      <c r="AO121" s="2"/>
    </row>
    <row r="122" spans="31:41" ht="15" customHeight="1">
      <c r="AE122" s="266" t="s">
        <v>263</v>
      </c>
      <c r="AF122" s="265">
        <v>0.73873873873873874</v>
      </c>
      <c r="AG122" s="266">
        <v>164</v>
      </c>
      <c r="AH122" s="266">
        <v>222</v>
      </c>
      <c r="AI122" s="2"/>
      <c r="AO122" s="2"/>
    </row>
    <row r="123" spans="31:41" ht="15" customHeight="1">
      <c r="AE123" s="266" t="s">
        <v>192</v>
      </c>
      <c r="AF123" s="265">
        <v>0.77927927927927931</v>
      </c>
      <c r="AG123" s="266">
        <v>173</v>
      </c>
      <c r="AH123" s="266">
        <v>222</v>
      </c>
      <c r="AI123" s="2"/>
      <c r="AO123" s="2"/>
    </row>
    <row r="124" spans="31:41" ht="15" customHeight="1">
      <c r="AE124" s="266" t="s">
        <v>193</v>
      </c>
      <c r="AF124" s="265">
        <v>0.93721973094170408</v>
      </c>
      <c r="AG124" s="266">
        <v>209</v>
      </c>
      <c r="AH124" s="266">
        <v>223</v>
      </c>
      <c r="AI124" s="2"/>
      <c r="AO124" s="2"/>
    </row>
    <row r="125" spans="31:41" ht="15" customHeight="1">
      <c r="AE125" s="264" t="s">
        <v>22</v>
      </c>
      <c r="AF125" s="265">
        <v>0.80180180180180183</v>
      </c>
      <c r="AG125" s="266">
        <v>178</v>
      </c>
      <c r="AH125" s="266">
        <v>222</v>
      </c>
      <c r="AI125" s="2"/>
      <c r="AO125" s="2"/>
    </row>
    <row r="126" spans="31:41" ht="15" customHeight="1">
      <c r="AE126" s="3"/>
      <c r="AF126" s="3"/>
      <c r="AG126" s="3"/>
      <c r="AH126" s="3"/>
      <c r="AI126" s="3"/>
      <c r="AO126" s="2"/>
    </row>
    <row r="127" spans="31:41" ht="15" customHeight="1">
      <c r="AE127" s="3"/>
      <c r="AF127" s="3"/>
      <c r="AG127" s="3"/>
      <c r="AH127" s="104" t="s">
        <v>87</v>
      </c>
      <c r="AI127" s="263">
        <v>222.16666666666666</v>
      </c>
      <c r="AO127" s="2"/>
    </row>
  </sheetData>
  <sheetProtection algorithmName="SHA-512" hashValue="jAPLkZf29pFjEMbAya7PYAsNmspQB4Hwo7iTTX8zohip6d5MSNkxmKFP5XQfsdZQTiBIognGhA3kcx0N6Us/NQ==" saltValue="XrS3CpIRv1bZt7u3Fvndqg==" spinCount="100000" sheet="1" objects="1" scenarios="1" selectLockedCells="1"/>
  <mergeCells count="5">
    <mergeCell ref="A2:M2"/>
    <mergeCell ref="G25:H30"/>
    <mergeCell ref="C20:C21"/>
    <mergeCell ref="C22:E24"/>
    <mergeCell ref="C19:D19"/>
  </mergeCells>
  <dataValidations count="1">
    <dataValidation type="list" allowBlank="1" showInputMessage="1" showErrorMessage="1" sqref="G4" xr:uid="{00000000-0002-0000-0600-000000000000}">
      <formula1>$T$4:$T$10</formula1>
    </dataValidation>
  </dataValidations>
  <pageMargins left="0.25" right="0.25" top="0.75" bottom="0.75" header="0.3" footer="0.3"/>
  <pageSetup paperSize="5" orientation="landscape" r:id="rId1"/>
  <drawing r:id="rId2"/>
  <tableParts count="14">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Z88"/>
  <sheetViews>
    <sheetView showGridLines="0" showRowColHeaders="0" zoomScale="80" zoomScaleNormal="80" zoomScaleSheetLayoutView="80" workbookViewId="0">
      <selection activeCell="E4" sqref="E4"/>
    </sheetView>
  </sheetViews>
  <sheetFormatPr defaultColWidth="9.90625" defaultRowHeight="11.5"/>
  <cols>
    <col min="1" max="1" width="23.7265625" style="229" customWidth="1"/>
    <col min="2" max="2" width="3.7265625" style="229" customWidth="1"/>
    <col min="3" max="3" width="38.7265625" style="43" customWidth="1"/>
    <col min="4" max="4" width="7.26953125" style="43" customWidth="1"/>
    <col min="5" max="5" width="28.36328125" style="43" customWidth="1"/>
    <col min="6" max="6" width="9.08984375" style="43" customWidth="1"/>
    <col min="7" max="7" width="5.26953125" style="43" customWidth="1"/>
    <col min="8" max="8" width="11" style="43" customWidth="1"/>
    <col min="9" max="9" width="40.26953125" style="43" customWidth="1"/>
    <col min="10" max="10" width="5.90625" style="43" customWidth="1"/>
    <col min="11" max="11" width="1.08984375" style="43" customWidth="1"/>
    <col min="12" max="12" width="5" style="43" customWidth="1"/>
    <col min="13" max="13" width="44.453125" style="43" hidden="1" customWidth="1"/>
    <col min="14" max="14" width="15.26953125" style="43" hidden="1" customWidth="1"/>
    <col min="15" max="15" width="15" style="43" hidden="1" customWidth="1"/>
    <col min="16" max="16" width="12.36328125" style="43" hidden="1" customWidth="1"/>
    <col min="17" max="17" width="4.08984375" style="43" hidden="1" customWidth="1"/>
    <col min="18" max="18" width="82.7265625" style="43" hidden="1" customWidth="1"/>
    <col min="19" max="19" width="16.453125" style="43" hidden="1" customWidth="1"/>
    <col min="20" max="20" width="10.08984375" style="43" hidden="1" customWidth="1"/>
    <col min="21" max="21" width="10.36328125" style="43" hidden="1" customWidth="1"/>
    <col min="22" max="22" width="11.08984375" style="43" hidden="1" customWidth="1"/>
    <col min="23" max="23" width="18" style="43" hidden="1" customWidth="1"/>
    <col min="24" max="24" width="19.36328125" style="43" hidden="1" customWidth="1"/>
    <col min="25" max="26" width="12.08984375" style="43" hidden="1" customWidth="1"/>
    <col min="27" max="16384" width="9.90625" style="43"/>
  </cols>
  <sheetData>
    <row r="1" spans="1:25" ht="65" customHeight="1" thickBot="1">
      <c r="A1" s="386"/>
      <c r="B1" s="62"/>
      <c r="C1" s="62"/>
      <c r="D1" s="62"/>
      <c r="E1" s="62"/>
      <c r="F1" s="62"/>
      <c r="G1" s="62"/>
      <c r="H1" s="62"/>
      <c r="I1" s="62"/>
      <c r="J1" s="62"/>
      <c r="K1" s="63" t="s">
        <v>1</v>
      </c>
      <c r="W1" s="47" t="s">
        <v>90</v>
      </c>
    </row>
    <row r="2" spans="1:25" ht="18" customHeight="1">
      <c r="A2" s="427" t="s">
        <v>239</v>
      </c>
      <c r="B2" s="427"/>
      <c r="C2" s="427"/>
      <c r="D2" s="427"/>
      <c r="E2" s="427"/>
      <c r="F2" s="427"/>
      <c r="G2" s="427"/>
      <c r="H2" s="427"/>
      <c r="I2" s="427"/>
      <c r="J2" s="427"/>
      <c r="K2" s="427"/>
      <c r="M2" s="165" t="s">
        <v>133</v>
      </c>
      <c r="N2" s="166" t="s">
        <v>3</v>
      </c>
      <c r="O2" s="167" t="s">
        <v>84</v>
      </c>
      <c r="P2" s="222" t="s">
        <v>223</v>
      </c>
      <c r="R2" s="143" t="s">
        <v>36</v>
      </c>
      <c r="S2" s="144" t="s">
        <v>3</v>
      </c>
      <c r="T2" s="144" t="s">
        <v>84</v>
      </c>
      <c r="U2" s="159" t="s">
        <v>126</v>
      </c>
      <c r="W2" s="86" t="s">
        <v>77</v>
      </c>
      <c r="X2" s="88">
        <v>7</v>
      </c>
    </row>
    <row r="3" spans="1:25" ht="15" customHeight="1">
      <c r="A3" s="396"/>
      <c r="F3" s="3"/>
      <c r="M3" s="164" t="s">
        <v>145</v>
      </c>
      <c r="N3" s="91">
        <v>0.76363636363636367</v>
      </c>
      <c r="O3" s="142">
        <v>420</v>
      </c>
      <c r="P3" s="217">
        <v>1</v>
      </c>
      <c r="R3" s="150" t="s">
        <v>32</v>
      </c>
      <c r="S3" s="138">
        <v>0.90476190476190477</v>
      </c>
      <c r="T3" s="88">
        <v>551</v>
      </c>
      <c r="U3" s="158">
        <v>609</v>
      </c>
      <c r="W3" s="86" t="s">
        <v>78</v>
      </c>
      <c r="X3" s="88">
        <v>1</v>
      </c>
    </row>
    <row r="4" spans="1:25" ht="19.5" customHeight="1">
      <c r="A4" s="389"/>
      <c r="E4" s="344" t="s">
        <v>77</v>
      </c>
      <c r="F4" s="330" t="s">
        <v>88</v>
      </c>
      <c r="G4" s="331">
        <f>T15</f>
        <v>1023</v>
      </c>
      <c r="K4" s="64"/>
      <c r="M4" s="164" t="s">
        <v>149</v>
      </c>
      <c r="N4" s="91">
        <v>0.14545454545454545</v>
      </c>
      <c r="O4" s="142">
        <v>80</v>
      </c>
      <c r="P4" s="142">
        <v>2</v>
      </c>
      <c r="R4" s="150" t="s">
        <v>35</v>
      </c>
      <c r="S4" s="138">
        <v>0.89473684210526316</v>
      </c>
      <c r="T4" s="88">
        <v>544</v>
      </c>
      <c r="U4" s="158">
        <v>608</v>
      </c>
      <c r="W4" s="86" t="s">
        <v>79</v>
      </c>
      <c r="X4" s="88">
        <v>2</v>
      </c>
    </row>
    <row r="5" spans="1:25" ht="27" customHeight="1">
      <c r="A5" s="396"/>
      <c r="D5" s="51"/>
      <c r="H5" s="51"/>
      <c r="I5" s="428" t="s">
        <v>374</v>
      </c>
      <c r="J5" s="429"/>
      <c r="M5" s="164" t="s">
        <v>150</v>
      </c>
      <c r="N5" s="91">
        <v>0.14363636363636365</v>
      </c>
      <c r="O5" s="142">
        <v>79</v>
      </c>
      <c r="P5" s="142">
        <v>3</v>
      </c>
      <c r="R5" s="150" t="s">
        <v>34</v>
      </c>
      <c r="S5" s="138">
        <v>0.89162561576354682</v>
      </c>
      <c r="T5" s="88">
        <v>543</v>
      </c>
      <c r="U5" s="158">
        <v>609</v>
      </c>
      <c r="W5" s="86" t="s">
        <v>80</v>
      </c>
      <c r="X5" s="88">
        <v>3</v>
      </c>
    </row>
    <row r="6" spans="1:25" ht="27" customHeight="1">
      <c r="A6" s="390"/>
      <c r="B6" s="52"/>
      <c r="D6" s="51"/>
      <c r="H6" s="51"/>
      <c r="I6" s="140" t="str">
        <f t="shared" ref="I6:J11" si="0">R3</f>
        <v>The definition of sexual violence</v>
      </c>
      <c r="J6" s="133">
        <f t="shared" si="0"/>
        <v>0.90476190476190477</v>
      </c>
      <c r="M6" s="164" t="s">
        <v>30</v>
      </c>
      <c r="N6" s="91">
        <v>9.636363636363636E-2</v>
      </c>
      <c r="O6" s="142">
        <v>53</v>
      </c>
      <c r="P6" s="142">
        <v>4</v>
      </c>
      <c r="R6" s="164" t="s">
        <v>329</v>
      </c>
      <c r="S6" s="327">
        <v>0.88797364085667219</v>
      </c>
      <c r="T6" s="88">
        <v>539</v>
      </c>
      <c r="U6" s="158">
        <v>607</v>
      </c>
      <c r="W6" s="86" t="s">
        <v>81</v>
      </c>
      <c r="X6" s="88">
        <v>4</v>
      </c>
    </row>
    <row r="7" spans="1:25" ht="27" customHeight="1">
      <c r="A7" s="389"/>
      <c r="D7" s="54"/>
      <c r="H7" s="55"/>
      <c r="I7" s="223" t="str">
        <f t="shared" si="0"/>
        <v>Sexual violence prevention strategies (e.g., asking for consent, responsible alcohol use)</v>
      </c>
      <c r="J7" s="132">
        <f t="shared" si="0"/>
        <v>0.89473684210526316</v>
      </c>
      <c r="M7" s="164" t="s">
        <v>147</v>
      </c>
      <c r="N7" s="91">
        <v>8.9090909090909096E-2</v>
      </c>
      <c r="O7" s="142">
        <v>49</v>
      </c>
      <c r="P7" s="142">
        <v>5</v>
      </c>
      <c r="R7" s="151" t="s">
        <v>328</v>
      </c>
      <c r="S7" s="160">
        <v>0.84158415841584155</v>
      </c>
      <c r="T7" s="161">
        <v>510</v>
      </c>
      <c r="U7" s="158">
        <v>606</v>
      </c>
      <c r="W7" s="86" t="s">
        <v>82</v>
      </c>
      <c r="X7" s="88">
        <v>5</v>
      </c>
    </row>
    <row r="8" spans="1:25" ht="27" customHeight="1">
      <c r="A8" s="389"/>
      <c r="D8" s="57"/>
      <c r="I8" s="140" t="str">
        <f t="shared" si="0"/>
        <v>Reporting an incident of sexual violence</v>
      </c>
      <c r="J8" s="133">
        <f t="shared" si="0"/>
        <v>0.89162561576354682</v>
      </c>
      <c r="M8" s="164" t="s">
        <v>390</v>
      </c>
      <c r="N8" s="91">
        <v>5.6363636363636366E-2</v>
      </c>
      <c r="O8" s="142">
        <v>31</v>
      </c>
      <c r="P8" s="142">
        <v>6</v>
      </c>
      <c r="R8" s="151" t="s">
        <v>33</v>
      </c>
      <c r="S8" s="160">
        <v>0.81444991789819376</v>
      </c>
      <c r="T8" s="161">
        <v>496</v>
      </c>
      <c r="U8" s="158">
        <v>609</v>
      </c>
      <c r="W8" s="86" t="s">
        <v>391</v>
      </c>
      <c r="X8" s="88">
        <v>6</v>
      </c>
    </row>
    <row r="9" spans="1:25" s="53" customFormat="1" ht="27" customHeight="1">
      <c r="A9" s="391"/>
      <c r="B9" s="230"/>
      <c r="D9" s="59"/>
      <c r="I9" s="223" t="str">
        <f t="shared" si="0"/>
        <v>Sexual violence resources</v>
      </c>
      <c r="J9" s="132">
        <f t="shared" si="0"/>
        <v>0.88797364085667219</v>
      </c>
      <c r="M9" s="164" t="s">
        <v>146</v>
      </c>
      <c r="N9" s="91">
        <v>4.363636363636364E-2</v>
      </c>
      <c r="O9" s="142">
        <v>24</v>
      </c>
      <c r="P9" s="142">
        <v>7</v>
      </c>
      <c r="R9" s="56"/>
      <c r="S9" s="67"/>
      <c r="T9" s="111" t="s">
        <v>87</v>
      </c>
      <c r="U9" s="368">
        <v>608</v>
      </c>
    </row>
    <row r="10" spans="1:25" s="53" customFormat="1" ht="27" customHeight="1">
      <c r="A10" s="397"/>
      <c r="B10" s="230"/>
      <c r="D10" s="59"/>
      <c r="I10" s="140" t="str">
        <f t="shared" si="0"/>
        <v>Bystander intervention skills</v>
      </c>
      <c r="J10" s="133">
        <f t="shared" si="0"/>
        <v>0.84158415841584155</v>
      </c>
      <c r="M10" s="164" t="s">
        <v>0</v>
      </c>
      <c r="N10" s="91">
        <v>3.6363636363636362E-2</v>
      </c>
      <c r="O10" s="142">
        <v>20</v>
      </c>
      <c r="P10" s="142">
        <v>8</v>
      </c>
      <c r="R10" s="43"/>
      <c r="S10" s="43"/>
      <c r="T10" s="43"/>
      <c r="U10" s="48"/>
    </row>
    <row r="11" spans="1:25" s="53" customFormat="1" ht="27" customHeight="1">
      <c r="A11" s="397"/>
      <c r="B11" s="230"/>
      <c r="I11" s="223" t="str">
        <f t="shared" si="0"/>
        <v>The school's procedures for investigating an incident of sexual violence</v>
      </c>
      <c r="J11" s="132">
        <f t="shared" si="0"/>
        <v>0.81444991789819376</v>
      </c>
      <c r="M11" s="168" t="s">
        <v>148</v>
      </c>
      <c r="N11" s="174" t="e">
        <v>#NAME?</v>
      </c>
      <c r="O11" s="148" t="e">
        <v>#NAME?</v>
      </c>
      <c r="P11" s="148">
        <v>9</v>
      </c>
      <c r="R11" s="135" t="s">
        <v>31</v>
      </c>
      <c r="S11" s="135" t="str">
        <f>E4</f>
        <v>All Years</v>
      </c>
      <c r="T11" s="136">
        <f>VLOOKUP(S11,W$2:X$8, 2,0)</f>
        <v>7</v>
      </c>
    </row>
    <row r="12" spans="1:25" s="53" customFormat="1" ht="15" customHeight="1">
      <c r="A12" s="397"/>
      <c r="B12" s="230"/>
      <c r="I12" s="328" t="s">
        <v>87</v>
      </c>
      <c r="J12" s="329">
        <f>U9</f>
        <v>608</v>
      </c>
      <c r="M12" s="43"/>
      <c r="N12" s="43"/>
      <c r="O12" s="43"/>
      <c r="P12" s="43"/>
      <c r="R12" s="87" t="s">
        <v>12</v>
      </c>
      <c r="S12" s="106">
        <f>T12/T$15</f>
        <v>0.59824046920821117</v>
      </c>
      <c r="T12" s="88">
        <f>IF($T$11=7, V20, IF($T$11=1, V28, IF($T$11=2, V34, IF($T$11=3, V40, IF($T$11=4, V46, IF($T$11=5, V52, IF($T$11=6, V58,"")))))))</f>
        <v>612</v>
      </c>
    </row>
    <row r="13" spans="1:25" s="53" customFormat="1" ht="15" customHeight="1">
      <c r="A13" s="397"/>
      <c r="B13" s="230"/>
      <c r="M13" s="276" t="s">
        <v>88</v>
      </c>
      <c r="N13" s="75">
        <v>550</v>
      </c>
      <c r="O13" s="43"/>
      <c r="P13" s="43"/>
      <c r="R13" s="88" t="s">
        <v>13</v>
      </c>
      <c r="S13" s="106">
        <f>T13/T$15</f>
        <v>0.2101661779081134</v>
      </c>
      <c r="T13" s="88">
        <f>IF($T$11=7, V21, IF($T$11=1, V29, IF($T$11=2, V35, IF($T$11=3, V41, IF($T$11=4, V47, IF($T$11=5, V53, IF($T$11=6, V59,"")))))))</f>
        <v>215</v>
      </c>
    </row>
    <row r="14" spans="1:25" s="53" customFormat="1" ht="15" customHeight="1">
      <c r="A14" s="397"/>
      <c r="B14" s="230"/>
      <c r="R14" s="88" t="s">
        <v>30</v>
      </c>
      <c r="S14" s="106">
        <f>T14/T$15</f>
        <v>0.19159335288367546</v>
      </c>
      <c r="T14" s="88">
        <f>IF($T$11=7, V23, IF($T$11=1, V30, IF($T$11=2, V36, IF($T$11=3, V42, IF($T$11=4, V48, IF($T$11=5, V54, IF($T$11=6, V60,"")))))))</f>
        <v>196</v>
      </c>
    </row>
    <row r="15" spans="1:25" ht="30" customHeight="1">
      <c r="A15" s="396"/>
      <c r="I15" s="430" t="s">
        <v>330</v>
      </c>
      <c r="J15" s="430"/>
      <c r="R15" s="229"/>
      <c r="S15" s="107" t="s">
        <v>88</v>
      </c>
      <c r="T15" s="108">
        <f>SUM(T12:T14)</f>
        <v>1023</v>
      </c>
      <c r="W15" s="229"/>
      <c r="X15" s="45"/>
      <c r="Y15" s="229"/>
    </row>
    <row r="16" spans="1:25" ht="20" customHeight="1">
      <c r="A16" s="396"/>
      <c r="E16" s="431" t="s">
        <v>368</v>
      </c>
      <c r="F16" s="431"/>
      <c r="G16" s="431"/>
      <c r="H16" s="432"/>
      <c r="I16" s="332" t="str">
        <f t="shared" ref="I16:J18" si="1">M3</f>
        <v>New student orientation</v>
      </c>
      <c r="J16" s="333">
        <f t="shared" si="1"/>
        <v>0.76363636363636367</v>
      </c>
      <c r="W16" s="48"/>
      <c r="X16" s="47"/>
    </row>
    <row r="17" spans="1:24" ht="20" customHeight="1">
      <c r="A17" s="396"/>
      <c r="E17" s="431"/>
      <c r="F17" s="431"/>
      <c r="G17" s="431"/>
      <c r="H17" s="432"/>
      <c r="I17" s="334" t="str">
        <f t="shared" si="1"/>
        <v>Campus-wide events</v>
      </c>
      <c r="J17" s="335">
        <f t="shared" si="1"/>
        <v>0.14545454545454545</v>
      </c>
      <c r="S17" s="47">
        <v>7</v>
      </c>
      <c r="T17" s="47" t="s">
        <v>184</v>
      </c>
    </row>
    <row r="18" spans="1:24" ht="20" customHeight="1">
      <c r="A18" s="396"/>
      <c r="E18" s="346"/>
      <c r="F18" s="346"/>
      <c r="G18" s="346"/>
      <c r="H18" s="347"/>
      <c r="I18" s="332" t="str">
        <f t="shared" si="1"/>
        <v>Student leadership training</v>
      </c>
      <c r="J18" s="333">
        <f t="shared" si="1"/>
        <v>0.14363636363636365</v>
      </c>
      <c r="S18" s="47"/>
      <c r="T18" s="105" t="s">
        <v>31</v>
      </c>
      <c r="U18" s="105" t="s">
        <v>3</v>
      </c>
      <c r="V18" s="134" t="s">
        <v>84</v>
      </c>
    </row>
    <row r="19" spans="1:24" ht="30" customHeight="1">
      <c r="A19" s="396"/>
      <c r="I19" s="328" t="s">
        <v>87</v>
      </c>
      <c r="J19" s="329">
        <f>N13</f>
        <v>550</v>
      </c>
      <c r="S19" s="47"/>
      <c r="T19" s="105"/>
      <c r="U19" s="105"/>
      <c r="V19" s="134"/>
    </row>
    <row r="20" spans="1:24" ht="22.5" customHeight="1">
      <c r="S20" s="47"/>
      <c r="T20" s="87" t="s">
        <v>12</v>
      </c>
      <c r="U20" s="106">
        <v>1.871559633027523</v>
      </c>
      <c r="V20" s="88">
        <v>612</v>
      </c>
    </row>
    <row r="21" spans="1:24" ht="22.5" customHeight="1">
      <c r="S21" s="47"/>
      <c r="T21" s="88" t="s">
        <v>13</v>
      </c>
      <c r="U21" s="106">
        <v>0.65749235474006118</v>
      </c>
      <c r="V21" s="88">
        <v>215</v>
      </c>
    </row>
    <row r="22" spans="1:24" ht="22.5" customHeight="1">
      <c r="S22" s="47"/>
      <c r="T22" s="88"/>
      <c r="U22" s="106"/>
      <c r="V22" s="88"/>
    </row>
    <row r="23" spans="1:24" ht="22.5" customHeight="1">
      <c r="S23" s="47"/>
      <c r="T23" s="88" t="s">
        <v>30</v>
      </c>
      <c r="U23" s="106">
        <v>0.59938837920489296</v>
      </c>
      <c r="V23" s="88">
        <v>196</v>
      </c>
      <c r="W23" s="43">
        <v>1023</v>
      </c>
      <c r="X23" s="43" t="s">
        <v>357</v>
      </c>
    </row>
    <row r="24" spans="1:24" ht="22.5" customHeight="1">
      <c r="E24" s="328"/>
      <c r="F24" s="329"/>
      <c r="S24" s="47"/>
      <c r="T24" s="229"/>
      <c r="U24" s="345"/>
      <c r="V24" s="229"/>
    </row>
    <row r="25" spans="1:24" ht="22.5" customHeight="1">
      <c r="S25" s="47"/>
      <c r="T25" s="229"/>
      <c r="U25" s="107"/>
      <c r="V25" s="108"/>
    </row>
    <row r="26" spans="1:24" ht="25.25" customHeight="1">
      <c r="S26" s="47">
        <v>1</v>
      </c>
      <c r="T26" s="48" t="s">
        <v>185</v>
      </c>
    </row>
    <row r="27" spans="1:24">
      <c r="S27" s="44"/>
      <c r="T27" s="105" t="s">
        <v>31</v>
      </c>
      <c r="U27" s="105" t="s">
        <v>3</v>
      </c>
      <c r="V27" s="134" t="s">
        <v>84</v>
      </c>
    </row>
    <row r="28" spans="1:24" ht="15.65" customHeight="1">
      <c r="S28" s="44"/>
      <c r="T28" s="87" t="s">
        <v>12</v>
      </c>
      <c r="U28" s="106">
        <v>0.80176211453744495</v>
      </c>
      <c r="V28" s="88">
        <v>182</v>
      </c>
    </row>
    <row r="29" spans="1:24">
      <c r="S29" s="44"/>
      <c r="T29" s="88" t="s">
        <v>13</v>
      </c>
      <c r="U29" s="106">
        <v>9.6916299559471369E-2</v>
      </c>
      <c r="V29" s="88">
        <v>22</v>
      </c>
    </row>
    <row r="30" spans="1:24">
      <c r="S30" s="44"/>
      <c r="T30" s="88" t="s">
        <v>30</v>
      </c>
      <c r="U30" s="106">
        <v>0.1013215859030837</v>
      </c>
      <c r="V30" s="88">
        <v>23</v>
      </c>
      <c r="W30" s="43">
        <v>227</v>
      </c>
      <c r="X30" s="43" t="s">
        <v>357</v>
      </c>
    </row>
    <row r="31" spans="1:24">
      <c r="S31" s="44"/>
      <c r="T31" s="229"/>
      <c r="U31" s="107"/>
      <c r="V31" s="108"/>
    </row>
    <row r="32" spans="1:24">
      <c r="S32" s="44">
        <v>2</v>
      </c>
      <c r="T32" s="44" t="s">
        <v>186</v>
      </c>
      <c r="U32" s="53"/>
      <c r="V32" s="53"/>
    </row>
    <row r="33" spans="6:24">
      <c r="S33" s="47"/>
      <c r="T33" s="105" t="s">
        <v>31</v>
      </c>
      <c r="U33" s="105" t="s">
        <v>3</v>
      </c>
      <c r="V33" s="134" t="s">
        <v>84</v>
      </c>
    </row>
    <row r="34" spans="6:24">
      <c r="S34" s="47"/>
      <c r="T34" s="87" t="s">
        <v>12</v>
      </c>
      <c r="U34" s="106">
        <v>0.53691275167785235</v>
      </c>
      <c r="V34" s="88">
        <v>80</v>
      </c>
    </row>
    <row r="35" spans="6:24">
      <c r="S35" s="47"/>
      <c r="T35" s="88" t="s">
        <v>13</v>
      </c>
      <c r="U35" s="106">
        <v>0.25503355704697989</v>
      </c>
      <c r="V35" s="88">
        <v>38</v>
      </c>
    </row>
    <row r="36" spans="6:24">
      <c r="F36" s="65"/>
      <c r="G36" s="68"/>
      <c r="S36" s="47"/>
      <c r="T36" s="88" t="s">
        <v>30</v>
      </c>
      <c r="U36" s="106">
        <v>0.20805369127516779</v>
      </c>
      <c r="V36" s="88">
        <v>31</v>
      </c>
      <c r="W36" s="43">
        <v>149</v>
      </c>
      <c r="X36" s="43" t="s">
        <v>357</v>
      </c>
    </row>
    <row r="37" spans="6:24">
      <c r="S37" s="47"/>
      <c r="T37" s="229"/>
      <c r="U37" s="107"/>
      <c r="V37" s="108"/>
    </row>
    <row r="38" spans="6:24">
      <c r="S38" s="47">
        <v>3</v>
      </c>
      <c r="T38" s="47" t="s">
        <v>187</v>
      </c>
    </row>
    <row r="39" spans="6:24">
      <c r="S39" s="47"/>
      <c r="T39" s="105" t="s">
        <v>31</v>
      </c>
      <c r="U39" s="105" t="s">
        <v>3</v>
      </c>
      <c r="V39" s="134" t="s">
        <v>84</v>
      </c>
    </row>
    <row r="40" spans="6:24">
      <c r="S40" s="47"/>
      <c r="T40" s="87" t="s">
        <v>12</v>
      </c>
      <c r="U40" s="106">
        <v>0.56390977443609025</v>
      </c>
      <c r="V40" s="88">
        <v>75</v>
      </c>
    </row>
    <row r="41" spans="6:24">
      <c r="S41" s="47"/>
      <c r="T41" s="88" t="s">
        <v>13</v>
      </c>
      <c r="U41" s="106">
        <v>0.19548872180451127</v>
      </c>
      <c r="V41" s="88">
        <v>26</v>
      </c>
    </row>
    <row r="42" spans="6:24">
      <c r="S42" s="47"/>
      <c r="T42" s="88" t="s">
        <v>30</v>
      </c>
      <c r="U42" s="106">
        <v>0.24060150375939848</v>
      </c>
      <c r="V42" s="88">
        <v>32</v>
      </c>
      <c r="W42" s="43">
        <v>133</v>
      </c>
      <c r="X42" s="43" t="s">
        <v>357</v>
      </c>
    </row>
    <row r="43" spans="6:24">
      <c r="S43" s="47"/>
      <c r="T43" s="229"/>
      <c r="U43" s="107"/>
      <c r="V43" s="108"/>
    </row>
    <row r="44" spans="6:24">
      <c r="S44" s="47">
        <v>4</v>
      </c>
      <c r="T44" s="47" t="s">
        <v>188</v>
      </c>
    </row>
    <row r="45" spans="6:24">
      <c r="S45" s="47"/>
      <c r="T45" s="105" t="s">
        <v>31</v>
      </c>
      <c r="U45" s="105" t="s">
        <v>3</v>
      </c>
      <c r="V45" s="134" t="s">
        <v>84</v>
      </c>
    </row>
    <row r="46" spans="6:24">
      <c r="S46" s="47"/>
      <c r="T46" s="87" t="s">
        <v>12</v>
      </c>
      <c r="U46" s="106">
        <v>0.47468354430379744</v>
      </c>
      <c r="V46" s="88">
        <v>75</v>
      </c>
    </row>
    <row r="47" spans="6:24">
      <c r="H47" s="43" t="s">
        <v>227</v>
      </c>
      <c r="S47" s="47"/>
      <c r="T47" s="88" t="s">
        <v>13</v>
      </c>
      <c r="U47" s="106">
        <v>0.25949367088607594</v>
      </c>
      <c r="V47" s="88">
        <v>41</v>
      </c>
    </row>
    <row r="48" spans="6:24">
      <c r="S48" s="47"/>
      <c r="T48" s="88" t="s">
        <v>30</v>
      </c>
      <c r="U48" s="106">
        <v>0.26582278481012656</v>
      </c>
      <c r="V48" s="88">
        <v>42</v>
      </c>
      <c r="W48" s="43">
        <v>158</v>
      </c>
      <c r="X48" s="43" t="s">
        <v>357</v>
      </c>
    </row>
    <row r="49" spans="13:24">
      <c r="S49" s="47"/>
      <c r="T49" s="229"/>
      <c r="U49" s="107"/>
      <c r="V49" s="108"/>
    </row>
    <row r="50" spans="13:24">
      <c r="S50" s="47">
        <v>5</v>
      </c>
      <c r="T50" s="47" t="s">
        <v>189</v>
      </c>
    </row>
    <row r="51" spans="13:24">
      <c r="S51" s="47"/>
      <c r="T51" s="105" t="s">
        <v>31</v>
      </c>
      <c r="U51" s="105" t="s">
        <v>3</v>
      </c>
      <c r="V51" s="134" t="s">
        <v>84</v>
      </c>
    </row>
    <row r="52" spans="13:24">
      <c r="S52" s="47"/>
      <c r="T52" s="87" t="s">
        <v>12</v>
      </c>
      <c r="U52" s="106">
        <v>0.46153846153846156</v>
      </c>
      <c r="V52" s="88">
        <v>12</v>
      </c>
    </row>
    <row r="53" spans="13:24">
      <c r="S53" s="47"/>
      <c r="T53" s="88" t="s">
        <v>13</v>
      </c>
      <c r="U53" s="106">
        <v>0.34615384615384615</v>
      </c>
      <c r="V53" s="88">
        <v>9</v>
      </c>
    </row>
    <row r="54" spans="13:24">
      <c r="S54" s="47"/>
      <c r="T54" s="88" t="s">
        <v>30</v>
      </c>
      <c r="U54" s="106">
        <v>0.19230769230769232</v>
      </c>
      <c r="V54" s="88">
        <v>5</v>
      </c>
      <c r="W54" s="43">
        <v>26</v>
      </c>
      <c r="X54" s="43" t="s">
        <v>357</v>
      </c>
    </row>
    <row r="55" spans="13:24">
      <c r="S55" s="47"/>
      <c r="T55" s="229"/>
      <c r="U55" s="107"/>
      <c r="V55" s="108"/>
    </row>
    <row r="56" spans="13:24">
      <c r="S56" s="47">
        <v>6</v>
      </c>
      <c r="T56" s="47" t="s">
        <v>190</v>
      </c>
    </row>
    <row r="57" spans="13:24">
      <c r="S57" s="47"/>
      <c r="T57" s="105" t="s">
        <v>31</v>
      </c>
      <c r="U57" s="105" t="s">
        <v>3</v>
      </c>
      <c r="V57" s="134" t="s">
        <v>84</v>
      </c>
    </row>
    <row r="58" spans="13:24">
      <c r="S58" s="47"/>
      <c r="T58" s="87" t="s">
        <v>12</v>
      </c>
      <c r="U58" s="106">
        <v>0.56574923547400613</v>
      </c>
      <c r="V58" s="88">
        <v>185</v>
      </c>
    </row>
    <row r="59" spans="13:24">
      <c r="M59" s="48"/>
      <c r="S59" s="47"/>
      <c r="T59" s="88" t="s">
        <v>13</v>
      </c>
      <c r="U59" s="106">
        <v>0.24159021406727829</v>
      </c>
      <c r="V59" s="88">
        <v>79</v>
      </c>
    </row>
    <row r="60" spans="13:24">
      <c r="M60" s="56"/>
      <c r="S60" s="47"/>
      <c r="T60" s="88" t="s">
        <v>30</v>
      </c>
      <c r="U60" s="106">
        <v>0.19266055045871561</v>
      </c>
      <c r="V60" s="88">
        <v>63</v>
      </c>
      <c r="W60" s="43">
        <v>327</v>
      </c>
      <c r="X60" s="43" t="s">
        <v>357</v>
      </c>
    </row>
    <row r="61" spans="13:24">
      <c r="M61" s="56"/>
    </row>
    <row r="62" spans="13:24">
      <c r="M62" s="66"/>
    </row>
    <row r="63" spans="13:24">
      <c r="M63" s="56"/>
    </row>
    <row r="64" spans="13:24">
      <c r="M64" s="66"/>
    </row>
    <row r="65" spans="13:19">
      <c r="M65" s="56"/>
    </row>
    <row r="69" spans="13:19">
      <c r="S69" s="53"/>
    </row>
    <row r="70" spans="13:19">
      <c r="P70" s="53"/>
      <c r="Q70" s="53"/>
      <c r="S70" s="53"/>
    </row>
    <row r="71" spans="13:19">
      <c r="P71" s="53"/>
      <c r="Q71" s="53"/>
      <c r="S71" s="53"/>
    </row>
    <row r="72" spans="13:19">
      <c r="P72" s="53"/>
      <c r="Q72" s="53"/>
    </row>
    <row r="73" spans="13:19">
      <c r="P73" s="53"/>
      <c r="Q73" s="53"/>
      <c r="R73" s="53"/>
    </row>
    <row r="88" spans="18:19">
      <c r="R88" s="53"/>
      <c r="S88" s="53"/>
    </row>
  </sheetData>
  <sheetProtection algorithmName="SHA-512" hashValue="8Iy1uTwmc4Quzo9Lh3uvYE+wf8swZ+AVyEzTUxyGZQgsr3I7kn/iwMA6PHH/CccG0q5LGKQrvhC4yxaS2PL1HQ==" saltValue="dZgVl6tsfY0WWtP9wU+IYw==" spinCount="100000" sheet="1" objects="1" scenarios="1" selectLockedCells="1"/>
  <mergeCells count="4">
    <mergeCell ref="A2:K2"/>
    <mergeCell ref="I5:J5"/>
    <mergeCell ref="I15:J15"/>
    <mergeCell ref="E16:H17"/>
  </mergeCells>
  <dataValidations count="2">
    <dataValidation allowBlank="1" showErrorMessage="1" promptTitle="Student Year" prompt="Select a student year to see changes" sqref="K4" xr:uid="{00000000-0002-0000-0D00-000000000000}"/>
    <dataValidation type="list" allowBlank="1" showErrorMessage="1" promptTitle="Student Year" prompt="Click arrow to see prevention training reach by student year." sqref="E4" xr:uid="{00000000-0002-0000-0D00-000001000000}">
      <formula1>$W$2:$W$8</formula1>
    </dataValidation>
  </dataValidations>
  <pageMargins left="0.25" right="0.25" top="0.75" bottom="0.75" header="0.3" footer="0.3"/>
  <pageSetup paperSize="5" scale="90" orientation="landscape" r:id="rId1"/>
  <rowBreaks count="1" manualBreakCount="1">
    <brk id="25" max="16383" man="1"/>
  </rowBreak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autoPageBreaks="0"/>
  </sheetPr>
  <dimension ref="A1:Y80"/>
  <sheetViews>
    <sheetView showGridLines="0" showRowColHeaders="0" zoomScale="80" zoomScaleNormal="80" zoomScaleSheetLayoutView="80" workbookViewId="0"/>
  </sheetViews>
  <sheetFormatPr defaultColWidth="9.90625" defaultRowHeight="11.5"/>
  <cols>
    <col min="1" max="1" width="23.7265625" style="4" customWidth="1"/>
    <col min="2" max="2" width="3.7265625" style="4" customWidth="1"/>
    <col min="3" max="3" width="3" style="2" customWidth="1"/>
    <col min="4" max="4" width="16.36328125" style="2" customWidth="1"/>
    <col min="5" max="5" width="15.36328125" style="2" customWidth="1"/>
    <col min="6" max="6" width="6.6328125" style="2" customWidth="1"/>
    <col min="7" max="7" width="24" style="2" customWidth="1"/>
    <col min="8" max="9" width="8.6328125" style="2" customWidth="1"/>
    <col min="10" max="10" width="5.26953125" style="2" customWidth="1"/>
    <col min="11" max="11" width="6.6328125" style="2" customWidth="1"/>
    <col min="12" max="12" width="34.08984375" style="2" customWidth="1"/>
    <col min="13" max="13" width="16.36328125" style="2" customWidth="1"/>
    <col min="14" max="14" width="45" style="2" hidden="1" customWidth="1"/>
    <col min="15" max="15" width="21.6328125" style="2" hidden="1" customWidth="1"/>
    <col min="16" max="16" width="18.453125" style="2" hidden="1" customWidth="1"/>
    <col min="17" max="17" width="12.36328125" style="2" hidden="1" customWidth="1"/>
    <col min="18" max="18" width="28.36328125" style="2" hidden="1" customWidth="1"/>
    <col min="19" max="19" width="106.36328125" style="2" hidden="1" customWidth="1"/>
    <col min="20" max="21" width="9.90625" style="2" hidden="1" customWidth="1"/>
    <col min="22" max="25" width="0" style="2" hidden="1" customWidth="1"/>
    <col min="26" max="16384" width="9.90625" style="2"/>
  </cols>
  <sheetData>
    <row r="1" spans="1:24" ht="65" customHeight="1" thickBot="1">
      <c r="A1" s="385"/>
      <c r="B1" s="5"/>
      <c r="C1" s="5"/>
      <c r="D1" s="5"/>
      <c r="E1" s="5"/>
      <c r="F1" s="5"/>
      <c r="G1" s="5"/>
      <c r="H1" s="5"/>
      <c r="I1" s="5"/>
      <c r="J1" s="5"/>
      <c r="K1" s="5"/>
      <c r="L1" s="249" t="s">
        <v>1</v>
      </c>
      <c r="N1" s="4"/>
      <c r="P1" s="267"/>
      <c r="Q1" s="12"/>
      <c r="S1" s="3"/>
      <c r="T1" s="3"/>
      <c r="U1" s="3"/>
      <c r="V1" s="3"/>
      <c r="W1"/>
    </row>
    <row r="2" spans="1:24" ht="18" customHeight="1">
      <c r="A2" s="419" t="s">
        <v>326</v>
      </c>
      <c r="B2" s="419"/>
      <c r="C2" s="419"/>
      <c r="D2" s="419"/>
      <c r="E2" s="419"/>
      <c r="F2" s="419"/>
      <c r="G2" s="419"/>
      <c r="H2" s="419"/>
      <c r="I2" s="419"/>
      <c r="J2" s="419"/>
      <c r="K2" s="419"/>
      <c r="L2" s="419"/>
      <c r="N2" s="143" t="s">
        <v>24</v>
      </c>
      <c r="O2" s="144" t="s">
        <v>3</v>
      </c>
      <c r="P2" s="144" t="s">
        <v>382</v>
      </c>
      <c r="Q2" s="145" t="s">
        <v>126</v>
      </c>
      <c r="S2" s="143" t="s">
        <v>39</v>
      </c>
      <c r="T2" s="144" t="s">
        <v>3</v>
      </c>
      <c r="U2" s="144" t="s">
        <v>382</v>
      </c>
      <c r="V2" s="159" t="s">
        <v>126</v>
      </c>
      <c r="W2"/>
      <c r="X2" s="11"/>
    </row>
    <row r="3" spans="1:24" ht="15" customHeight="1">
      <c r="A3" s="388"/>
      <c r="N3" s="153" t="s">
        <v>25</v>
      </c>
      <c r="O3" s="82">
        <v>0.41386138613861384</v>
      </c>
      <c r="P3" s="83">
        <v>418</v>
      </c>
      <c r="Q3" s="83">
        <v>1010</v>
      </c>
      <c r="S3" s="162" t="s">
        <v>228</v>
      </c>
      <c r="T3" s="138">
        <v>0.6669950738916256</v>
      </c>
      <c r="U3" s="139">
        <v>677</v>
      </c>
      <c r="V3" s="139">
        <v>1015</v>
      </c>
      <c r="W3"/>
      <c r="X3" s="11"/>
    </row>
    <row r="4" spans="1:24" ht="15.75" customHeight="1">
      <c r="A4" s="390"/>
      <c r="B4" s="18"/>
      <c r="G4" s="433"/>
      <c r="H4" s="433"/>
      <c r="I4" s="433"/>
      <c r="J4" s="25"/>
      <c r="K4" s="24"/>
      <c r="N4" s="153" t="s">
        <v>26</v>
      </c>
      <c r="O4" s="82">
        <v>0.51881188118811883</v>
      </c>
      <c r="P4" s="83">
        <v>524</v>
      </c>
      <c r="Q4" s="83">
        <v>1010</v>
      </c>
      <c r="S4" s="162" t="s">
        <v>325</v>
      </c>
      <c r="T4" s="138">
        <v>0.76035502958579881</v>
      </c>
      <c r="U4" s="86">
        <v>771</v>
      </c>
      <c r="V4" s="139">
        <v>1014</v>
      </c>
      <c r="W4"/>
      <c r="X4" s="3"/>
    </row>
    <row r="5" spans="1:24" ht="15.75" customHeight="1">
      <c r="A5" s="390"/>
      <c r="B5" s="18"/>
      <c r="F5"/>
      <c r="G5"/>
      <c r="H5" s="314"/>
      <c r="I5" s="314"/>
      <c r="J5" s="25"/>
      <c r="N5" s="153" t="s">
        <v>27</v>
      </c>
      <c r="O5" s="82">
        <v>0.91470588235294115</v>
      </c>
      <c r="P5" s="83">
        <v>933</v>
      </c>
      <c r="Q5" s="83">
        <v>1020</v>
      </c>
      <c r="S5" s="150" t="s">
        <v>37</v>
      </c>
      <c r="T5" s="138">
        <v>0.80137659783677484</v>
      </c>
      <c r="U5" s="86">
        <v>815</v>
      </c>
      <c r="V5" s="139">
        <v>1017</v>
      </c>
      <c r="W5" s="3"/>
      <c r="X5" s="3"/>
    </row>
    <row r="6" spans="1:24" ht="42.75" customHeight="1">
      <c r="A6" s="389"/>
      <c r="F6"/>
      <c r="G6" s="434"/>
      <c r="H6" s="434"/>
      <c r="I6"/>
      <c r="J6"/>
      <c r="N6" s="152" t="s">
        <v>28</v>
      </c>
      <c r="O6" s="155">
        <v>0.93241919686581787</v>
      </c>
      <c r="P6" s="156">
        <v>952</v>
      </c>
      <c r="Q6" s="83">
        <v>1021</v>
      </c>
      <c r="S6" s="374" t="s">
        <v>38</v>
      </c>
      <c r="T6" s="409">
        <v>0.87660414610069104</v>
      </c>
      <c r="U6" s="163">
        <v>888</v>
      </c>
      <c r="V6" s="139">
        <v>1013</v>
      </c>
      <c r="W6"/>
      <c r="X6" s="3"/>
    </row>
    <row r="7" spans="1:24" ht="30" customHeight="1">
      <c r="A7" s="394"/>
      <c r="F7"/>
      <c r="G7"/>
      <c r="H7"/>
      <c r="I7"/>
      <c r="J7"/>
      <c r="K7"/>
      <c r="L7"/>
      <c r="S7" s="43"/>
      <c r="T7" s="56"/>
      <c r="U7" s="56"/>
      <c r="V7" s="56"/>
      <c r="W7"/>
      <c r="X7" s="3"/>
    </row>
    <row r="8" spans="1:24" s="3" customFormat="1" ht="30" customHeight="1">
      <c r="A8" s="391"/>
      <c r="B8" s="1"/>
      <c r="D8" s="11"/>
      <c r="E8" s="11"/>
      <c r="F8"/>
      <c r="G8"/>
      <c r="H8"/>
      <c r="I8"/>
      <c r="J8"/>
      <c r="K8"/>
      <c r="L8"/>
      <c r="M8" s="11"/>
      <c r="N8" s="10"/>
      <c r="O8" s="13"/>
      <c r="P8" s="102" t="s">
        <v>87</v>
      </c>
      <c r="Q8" s="103">
        <v>1015.25</v>
      </c>
      <c r="S8" s="42"/>
      <c r="T8" s="56"/>
      <c r="U8" s="65" t="s">
        <v>87</v>
      </c>
      <c r="V8" s="108">
        <v>1014.75</v>
      </c>
      <c r="W8"/>
      <c r="X8" s="2"/>
    </row>
    <row r="9" spans="1:24" s="3" customFormat="1" ht="30" customHeight="1">
      <c r="A9" s="392"/>
      <c r="B9" s="1"/>
      <c r="D9" s="11"/>
      <c r="E9" s="11"/>
      <c r="F9"/>
      <c r="G9"/>
      <c r="H9"/>
      <c r="I9"/>
      <c r="J9"/>
      <c r="K9"/>
      <c r="L9"/>
      <c r="S9"/>
      <c r="T9"/>
      <c r="U9"/>
      <c r="V9"/>
      <c r="W9"/>
      <c r="X9" s="2"/>
    </row>
    <row r="10" spans="1:24" s="3" customFormat="1" ht="15.75" customHeight="1">
      <c r="A10" s="392"/>
      <c r="B10" s="1"/>
      <c r="F10"/>
      <c r="G10"/>
      <c r="H10"/>
      <c r="I10"/>
      <c r="J10"/>
      <c r="K10"/>
      <c r="L10"/>
      <c r="N10" s="2" t="s">
        <v>379</v>
      </c>
      <c r="O10" s="2"/>
      <c r="P10" s="2"/>
      <c r="Q10" s="2"/>
      <c r="S10" s="2"/>
      <c r="T10" s="2"/>
      <c r="U10" s="2"/>
      <c r="V10" s="2"/>
      <c r="W10"/>
      <c r="X10" s="4"/>
    </row>
    <row r="11" spans="1:24" s="3" customFormat="1" ht="15.75" customHeight="1">
      <c r="A11" s="392"/>
      <c r="B11" s="1"/>
      <c r="F11"/>
      <c r="G11"/>
      <c r="H11"/>
      <c r="I11"/>
      <c r="J11"/>
      <c r="K11"/>
      <c r="L11"/>
      <c r="N11" s="143" t="s">
        <v>24</v>
      </c>
      <c r="O11" s="144" t="s">
        <v>3</v>
      </c>
      <c r="P11" s="144" t="s">
        <v>84</v>
      </c>
      <c r="Q11" s="145" t="s">
        <v>126</v>
      </c>
      <c r="S11"/>
      <c r="T11"/>
      <c r="U11"/>
      <c r="V11"/>
      <c r="W11"/>
      <c r="X11" s="12"/>
    </row>
    <row r="12" spans="1:24" s="3" customFormat="1" ht="26.5" customHeight="1">
      <c r="A12" s="392"/>
      <c r="B12" s="1"/>
      <c r="F12" s="287" t="s">
        <v>87</v>
      </c>
      <c r="G12" s="348">
        <f>V8</f>
        <v>1014.75</v>
      </c>
      <c r="H12"/>
      <c r="I12"/>
      <c r="J12"/>
      <c r="K12"/>
      <c r="L12"/>
      <c r="N12" s="153" t="s">
        <v>25</v>
      </c>
      <c r="O12" s="82">
        <v>0.41386138613861384</v>
      </c>
      <c r="P12" s="83">
        <v>418</v>
      </c>
      <c r="Q12" s="83">
        <v>1010</v>
      </c>
      <c r="S12"/>
      <c r="T12"/>
      <c r="U12"/>
      <c r="V12"/>
      <c r="W12"/>
      <c r="X12" s="10"/>
    </row>
    <row r="13" spans="1:24" s="3" customFormat="1" ht="15.75" customHeight="1">
      <c r="A13" s="392"/>
      <c r="B13" s="1"/>
      <c r="N13" s="153" t="s">
        <v>26</v>
      </c>
      <c r="O13" s="82">
        <v>0.51881188118811883</v>
      </c>
      <c r="P13" s="83">
        <v>524</v>
      </c>
      <c r="Q13" s="83">
        <v>1010</v>
      </c>
      <c r="S13"/>
      <c r="T13"/>
      <c r="U13"/>
      <c r="V13"/>
      <c r="W13"/>
      <c r="X13" s="10"/>
    </row>
    <row r="14" spans="1:24" ht="15.75" customHeight="1">
      <c r="A14" s="388"/>
      <c r="F14"/>
      <c r="G14"/>
      <c r="H14" s="3"/>
      <c r="I14" s="3"/>
      <c r="J14" s="3"/>
      <c r="K14" s="3"/>
      <c r="L14" s="3"/>
      <c r="N14" s="153" t="s">
        <v>27</v>
      </c>
      <c r="O14" s="82">
        <v>0.91470588235294115</v>
      </c>
      <c r="P14" s="83">
        <v>933</v>
      </c>
      <c r="Q14" s="83">
        <v>1020</v>
      </c>
      <c r="S14"/>
      <c r="T14"/>
      <c r="U14"/>
      <c r="V14"/>
      <c r="W14"/>
      <c r="X14" s="10"/>
    </row>
    <row r="15" spans="1:24" ht="15.75" customHeight="1">
      <c r="A15" s="388"/>
      <c r="N15" s="152" t="s">
        <v>28</v>
      </c>
      <c r="O15" s="155">
        <v>0.93241919686581787</v>
      </c>
      <c r="P15" s="156">
        <v>952</v>
      </c>
      <c r="Q15" s="83">
        <v>1021</v>
      </c>
      <c r="S15"/>
      <c r="T15"/>
      <c r="U15"/>
      <c r="V15"/>
      <c r="W15"/>
      <c r="X15" s="10"/>
    </row>
    <row r="16" spans="1:24" ht="15.75" customHeight="1">
      <c r="A16" s="388"/>
      <c r="S16"/>
      <c r="T16"/>
      <c r="U16"/>
      <c r="V16"/>
      <c r="W16"/>
      <c r="X16" s="10"/>
    </row>
    <row r="17" spans="1:25" ht="15.75" customHeight="1">
      <c r="A17" s="388"/>
      <c r="N17" s="10"/>
      <c r="O17" s="13"/>
      <c r="P17" s="102" t="s">
        <v>87</v>
      </c>
      <c r="Q17" s="103">
        <v>1015.25</v>
      </c>
      <c r="S17"/>
      <c r="T17"/>
      <c r="U17"/>
      <c r="V17"/>
      <c r="W17"/>
      <c r="X17" s="10"/>
    </row>
    <row r="18" spans="1:25" ht="15.75" customHeight="1">
      <c r="A18" s="388"/>
      <c r="S18"/>
      <c r="T18"/>
      <c r="U18"/>
      <c r="V18"/>
      <c r="W18"/>
      <c r="X18" s="10"/>
    </row>
    <row r="19" spans="1:25" ht="15.75" customHeight="1">
      <c r="A19" s="388"/>
      <c r="N19" s="4" t="s">
        <v>377</v>
      </c>
      <c r="P19" s="267"/>
      <c r="Q19" s="12"/>
      <c r="S19"/>
      <c r="T19"/>
      <c r="U19"/>
      <c r="V19"/>
      <c r="W19"/>
      <c r="X19" s="10"/>
    </row>
    <row r="20" spans="1:25" ht="15.75" customHeight="1">
      <c r="A20" s="388"/>
      <c r="N20" s="143" t="s">
        <v>24</v>
      </c>
      <c r="O20" s="144" t="s">
        <v>3</v>
      </c>
      <c r="P20" s="144" t="s">
        <v>376</v>
      </c>
      <c r="Q20" s="145" t="s">
        <v>126</v>
      </c>
      <c r="S20"/>
      <c r="T20"/>
      <c r="U20"/>
      <c r="V20"/>
      <c r="W20"/>
      <c r="X20" s="10"/>
    </row>
    <row r="21" spans="1:25" ht="25.25" customHeight="1">
      <c r="A21" s="388"/>
      <c r="N21" s="153" t="s">
        <v>25</v>
      </c>
      <c r="O21" s="82">
        <v>0.42156862745098039</v>
      </c>
      <c r="P21" s="1">
        <v>215</v>
      </c>
      <c r="Q21" s="83">
        <v>510</v>
      </c>
      <c r="S21"/>
      <c r="T21"/>
      <c r="U21"/>
      <c r="V21"/>
      <c r="W21"/>
    </row>
    <row r="22" spans="1:25" ht="25.25" customHeight="1">
      <c r="A22" s="388"/>
      <c r="N22" s="153" t="s">
        <v>26</v>
      </c>
      <c r="O22" s="82">
        <v>0.52859960552268248</v>
      </c>
      <c r="P22" s="83">
        <v>268</v>
      </c>
      <c r="Q22" s="83">
        <v>507</v>
      </c>
      <c r="S22"/>
      <c r="T22"/>
      <c r="U22"/>
      <c r="V22"/>
      <c r="W22"/>
    </row>
    <row r="23" spans="1:25" ht="15.75" customHeight="1">
      <c r="A23" s="388"/>
      <c r="N23" s="153" t="s">
        <v>27</v>
      </c>
      <c r="O23" s="82">
        <v>0.89083820662768032</v>
      </c>
      <c r="P23" s="83">
        <v>457</v>
      </c>
      <c r="Q23" s="83">
        <v>513</v>
      </c>
      <c r="S23"/>
      <c r="T23"/>
      <c r="U23"/>
      <c r="V23"/>
      <c r="W23"/>
    </row>
    <row r="24" spans="1:25" ht="8" customHeight="1">
      <c r="A24" s="388"/>
      <c r="C24" s="20"/>
      <c r="N24" s="152" t="s">
        <v>28</v>
      </c>
      <c r="O24" s="155">
        <v>0.91634241245136183</v>
      </c>
      <c r="P24" s="154">
        <v>471</v>
      </c>
      <c r="Q24" s="83">
        <v>514</v>
      </c>
      <c r="S24"/>
      <c r="T24"/>
      <c r="U24"/>
      <c r="V24"/>
      <c r="W24"/>
      <c r="X24" s="11"/>
    </row>
    <row r="25" spans="1:25" ht="15.75" customHeight="1">
      <c r="A25" s="388"/>
      <c r="S25"/>
      <c r="T25"/>
      <c r="U25"/>
      <c r="V25"/>
      <c r="W25"/>
      <c r="X25" s="11"/>
    </row>
    <row r="26" spans="1:25" ht="15.75" customHeight="1">
      <c r="A26" s="388"/>
      <c r="F26" s="291" t="s">
        <v>87</v>
      </c>
      <c r="G26" s="376">
        <f>Q8</f>
        <v>1015.25</v>
      </c>
      <c r="N26" s="10"/>
      <c r="O26" s="13"/>
      <c r="P26" s="102" t="s">
        <v>87</v>
      </c>
      <c r="Q26" s="103">
        <v>511</v>
      </c>
      <c r="S26"/>
      <c r="T26"/>
      <c r="U26"/>
      <c r="V26"/>
      <c r="W26"/>
      <c r="X26" s="11"/>
    </row>
    <row r="27" spans="1:25" ht="15.75" customHeight="1">
      <c r="S27"/>
      <c r="T27"/>
      <c r="U27"/>
      <c r="V27"/>
      <c r="W27"/>
      <c r="X27" s="3"/>
    </row>
    <row r="28" spans="1:25" ht="15.75" customHeight="1">
      <c r="N28" s="4" t="s">
        <v>378</v>
      </c>
      <c r="P28" s="267"/>
      <c r="Q28" s="12"/>
      <c r="S28"/>
      <c r="T28"/>
      <c r="U28"/>
      <c r="V28"/>
      <c r="W28"/>
      <c r="X28" s="11"/>
    </row>
    <row r="29" spans="1:25" ht="15.75" customHeight="1">
      <c r="C29" s="129"/>
      <c r="D29" s="127"/>
      <c r="E29" s="128"/>
      <c r="F29" s="128"/>
      <c r="G29" s="38"/>
      <c r="H29" s="127"/>
      <c r="I29" s="127"/>
      <c r="N29" s="143" t="s">
        <v>24</v>
      </c>
      <c r="O29" s="144" t="s">
        <v>3</v>
      </c>
      <c r="P29" s="144" t="s">
        <v>376</v>
      </c>
      <c r="Q29" s="145" t="s">
        <v>126</v>
      </c>
      <c r="S29"/>
      <c r="T29"/>
      <c r="U29"/>
      <c r="V29"/>
      <c r="W29"/>
    </row>
    <row r="30" spans="1:25">
      <c r="J30" s="35"/>
      <c r="N30" s="153" t="s">
        <v>25</v>
      </c>
      <c r="O30" s="82">
        <v>0.40871369294605808</v>
      </c>
      <c r="P30" s="1">
        <v>197</v>
      </c>
      <c r="Q30" s="83">
        <v>482</v>
      </c>
      <c r="S30"/>
      <c r="T30"/>
      <c r="U30"/>
      <c r="V30"/>
      <c r="W30"/>
      <c r="Y30" s="3"/>
    </row>
    <row r="31" spans="1:25">
      <c r="N31" s="153" t="s">
        <v>26</v>
      </c>
      <c r="O31" s="82">
        <v>0.51446280991735538</v>
      </c>
      <c r="P31" s="83">
        <v>249</v>
      </c>
      <c r="Q31" s="83">
        <v>484</v>
      </c>
      <c r="S31"/>
      <c r="T31"/>
      <c r="U31"/>
      <c r="V31"/>
      <c r="W31"/>
      <c r="Y31" s="3"/>
    </row>
    <row r="32" spans="1:25">
      <c r="N32" s="153" t="s">
        <v>27</v>
      </c>
      <c r="O32" s="82">
        <v>0.94672131147540983</v>
      </c>
      <c r="P32" s="83">
        <v>462</v>
      </c>
      <c r="Q32" s="83">
        <v>488</v>
      </c>
      <c r="S32"/>
      <c r="T32"/>
      <c r="U32"/>
      <c r="V32"/>
      <c r="W32"/>
      <c r="Y32" s="3"/>
    </row>
    <row r="33" spans="8:25">
      <c r="N33" s="152" t="s">
        <v>28</v>
      </c>
      <c r="O33" s="155">
        <v>0.95081967213114749</v>
      </c>
      <c r="P33" s="154">
        <v>464</v>
      </c>
      <c r="Q33" s="83">
        <v>488</v>
      </c>
      <c r="S33"/>
      <c r="T33"/>
      <c r="U33"/>
      <c r="V33"/>
      <c r="W33"/>
      <c r="Y33" s="3"/>
    </row>
    <row r="34" spans="8:25">
      <c r="S34"/>
      <c r="T34"/>
      <c r="U34"/>
      <c r="V34"/>
      <c r="W34"/>
      <c r="Y34" s="3"/>
    </row>
    <row r="35" spans="8:25">
      <c r="N35" s="10"/>
      <c r="O35" s="13"/>
      <c r="P35" s="102" t="s">
        <v>87</v>
      </c>
      <c r="Q35" s="103">
        <v>485.5</v>
      </c>
      <c r="S35"/>
      <c r="T35"/>
      <c r="U35"/>
      <c r="V35"/>
      <c r="W35"/>
      <c r="Y35" s="3"/>
    </row>
    <row r="36" spans="8:25">
      <c r="S36"/>
      <c r="T36"/>
      <c r="U36"/>
      <c r="V36"/>
      <c r="W36"/>
    </row>
    <row r="37" spans="8:25">
      <c r="N37" s="4" t="s">
        <v>381</v>
      </c>
      <c r="P37" s="267"/>
      <c r="Q37" s="12"/>
      <c r="S37"/>
      <c r="T37"/>
      <c r="U37"/>
      <c r="V37"/>
      <c r="W37"/>
    </row>
    <row r="38" spans="8:25" ht="12" customHeight="1">
      <c r="N38" s="143" t="s">
        <v>24</v>
      </c>
      <c r="O38" s="144" t="s">
        <v>3</v>
      </c>
      <c r="P38" s="144" t="s">
        <v>376</v>
      </c>
      <c r="Q38" s="145" t="s">
        <v>126</v>
      </c>
      <c r="S38"/>
      <c r="T38"/>
      <c r="U38"/>
      <c r="V38"/>
      <c r="W38"/>
    </row>
    <row r="39" spans="8:25">
      <c r="N39" s="153" t="s">
        <v>25</v>
      </c>
      <c r="O39" s="82">
        <v>0.60526315789473684</v>
      </c>
      <c r="P39" s="1">
        <v>23</v>
      </c>
      <c r="Q39" s="83">
        <v>38</v>
      </c>
      <c r="S39"/>
      <c r="T39"/>
      <c r="U39"/>
      <c r="V39"/>
      <c r="W39"/>
    </row>
    <row r="40" spans="8:25">
      <c r="N40" s="153" t="s">
        <v>26</v>
      </c>
      <c r="O40" s="82">
        <v>0.65789473684210531</v>
      </c>
      <c r="P40" s="83">
        <v>25</v>
      </c>
      <c r="Q40" s="83">
        <v>38</v>
      </c>
      <c r="S40"/>
      <c r="T40"/>
      <c r="U40"/>
      <c r="V40"/>
      <c r="W40"/>
    </row>
    <row r="41" spans="8:25" ht="11.25" customHeight="1">
      <c r="N41" s="153" t="s">
        <v>27</v>
      </c>
      <c r="O41" s="82">
        <v>0.76315789473684215</v>
      </c>
      <c r="P41" s="83">
        <v>29</v>
      </c>
      <c r="Q41" s="83">
        <v>38</v>
      </c>
      <c r="S41"/>
      <c r="T41"/>
      <c r="U41"/>
      <c r="V41"/>
      <c r="W41"/>
    </row>
    <row r="42" spans="8:25">
      <c r="N42" s="152" t="s">
        <v>28</v>
      </c>
      <c r="O42" s="155">
        <v>0.78947368421052633</v>
      </c>
      <c r="P42" s="154">
        <v>30</v>
      </c>
      <c r="Q42" s="83">
        <v>38</v>
      </c>
      <c r="S42"/>
      <c r="T42"/>
      <c r="U42"/>
      <c r="V42"/>
      <c r="W42"/>
    </row>
    <row r="43" spans="8:25">
      <c r="H43" s="2" t="s">
        <v>227</v>
      </c>
      <c r="S43"/>
      <c r="T43"/>
      <c r="U43"/>
      <c r="V43"/>
      <c r="W43"/>
    </row>
    <row r="44" spans="8:25">
      <c r="N44" s="10"/>
      <c r="O44" s="13"/>
      <c r="P44" s="102" t="s">
        <v>87</v>
      </c>
      <c r="Q44" s="103">
        <v>38</v>
      </c>
      <c r="S44"/>
      <c r="T44"/>
      <c r="U44"/>
      <c r="V44"/>
      <c r="W44"/>
      <c r="X44" s="11"/>
    </row>
    <row r="45" spans="8:25">
      <c r="S45"/>
      <c r="T45"/>
      <c r="U45"/>
      <c r="V45"/>
      <c r="W45"/>
      <c r="X45" s="11"/>
    </row>
    <row r="46" spans="8:25">
      <c r="N46" s="4" t="s">
        <v>380</v>
      </c>
      <c r="P46" s="267"/>
      <c r="Q46" s="12"/>
      <c r="S46"/>
      <c r="T46"/>
      <c r="U46"/>
      <c r="V46"/>
      <c r="W46"/>
      <c r="X46" s="11"/>
    </row>
    <row r="47" spans="8:25">
      <c r="N47" s="143" t="s">
        <v>24</v>
      </c>
      <c r="O47" s="144" t="s">
        <v>3</v>
      </c>
      <c r="P47" s="144" t="s">
        <v>376</v>
      </c>
      <c r="Q47" s="145" t="s">
        <v>126</v>
      </c>
      <c r="S47"/>
      <c r="T47"/>
      <c r="U47"/>
      <c r="V47"/>
      <c r="W47"/>
      <c r="X47" s="11"/>
    </row>
    <row r="48" spans="8:25">
      <c r="N48" s="153" t="s">
        <v>25</v>
      </c>
      <c r="O48" s="82">
        <v>0.40065502183406115</v>
      </c>
      <c r="P48" s="1">
        <v>367</v>
      </c>
      <c r="Q48" s="83">
        <v>916</v>
      </c>
      <c r="S48"/>
      <c r="T48"/>
      <c r="U48"/>
      <c r="V48"/>
      <c r="W48"/>
    </row>
    <row r="49" spans="14:23">
      <c r="N49" s="153" t="s">
        <v>26</v>
      </c>
      <c r="O49" s="82">
        <v>0.51038251366120213</v>
      </c>
      <c r="P49" s="83">
        <v>467</v>
      </c>
      <c r="Q49" s="83">
        <v>915</v>
      </c>
      <c r="S49"/>
      <c r="T49"/>
      <c r="U49"/>
      <c r="V49"/>
      <c r="W49"/>
    </row>
    <row r="50" spans="14:23">
      <c r="N50" s="153" t="s">
        <v>27</v>
      </c>
      <c r="O50" s="82">
        <v>0.92640692640692646</v>
      </c>
      <c r="P50" s="83">
        <v>856</v>
      </c>
      <c r="Q50" s="83">
        <v>924</v>
      </c>
      <c r="S50"/>
      <c r="T50"/>
      <c r="U50"/>
      <c r="V50"/>
      <c r="W50"/>
    </row>
    <row r="51" spans="14:23">
      <c r="N51" s="152" t="s">
        <v>28</v>
      </c>
      <c r="O51" s="155">
        <v>0.94162162162162166</v>
      </c>
      <c r="P51" s="154">
        <v>871</v>
      </c>
      <c r="Q51" s="83">
        <v>925</v>
      </c>
      <c r="S51"/>
      <c r="T51"/>
      <c r="U51"/>
      <c r="V51"/>
      <c r="W51"/>
    </row>
    <row r="53" spans="14:23">
      <c r="N53" s="10"/>
      <c r="O53" s="13"/>
      <c r="P53" s="102" t="s">
        <v>87</v>
      </c>
      <c r="Q53" s="103">
        <v>920</v>
      </c>
    </row>
    <row r="66" spans="18:20">
      <c r="T66" s="3"/>
    </row>
    <row r="67" spans="18:20">
      <c r="T67" s="3"/>
    </row>
    <row r="68" spans="18:20">
      <c r="T68" s="3"/>
    </row>
    <row r="69" spans="18:20">
      <c r="T69" s="3"/>
    </row>
    <row r="70" spans="18:20">
      <c r="S70" s="11"/>
      <c r="T70" s="3"/>
    </row>
    <row r="71" spans="18:20">
      <c r="S71" s="11"/>
    </row>
    <row r="76" spans="18:20">
      <c r="R76" s="3"/>
    </row>
    <row r="77" spans="18:20">
      <c r="R77" s="3"/>
    </row>
    <row r="78" spans="18:20">
      <c r="R78" s="3"/>
      <c r="S78" s="11"/>
    </row>
    <row r="79" spans="18:20">
      <c r="R79" s="3"/>
      <c r="S79" s="11"/>
    </row>
    <row r="80" spans="18:20" ht="12.5">
      <c r="R80" s="27"/>
      <c r="S80" s="21"/>
    </row>
  </sheetData>
  <sheetProtection algorithmName="SHA-512" hashValue="jpI/B9d/cbEj05AwbwW7IdDqGjIXyL24mLG4a77BwJy/AQo2i9qGnqvmGp0placDMolLCYYez3Bc+baSCFpSHA==" saltValue="aBc9kCDVMryem62fo95bPA==" spinCount="100000" sheet="1" objects="1" scenarios="1" selectLockedCells="1" selectUnlockedCells="1"/>
  <sortState xmlns:xlrd2="http://schemas.microsoft.com/office/spreadsheetml/2017/richdata2" ref="S16:U23">
    <sortCondition ref="T18:T25"/>
  </sortState>
  <mergeCells count="3">
    <mergeCell ref="A2:L2"/>
    <mergeCell ref="G4:I4"/>
    <mergeCell ref="G6:H6"/>
  </mergeCells>
  <pageMargins left="0.25" right="0.25" top="0.75" bottom="0.75" header="0.3" footer="0.3"/>
  <pageSetup paperSize="5" scale="86" orientation="landscape" r:id="rId1"/>
  <rowBreaks count="1" manualBreakCount="1">
    <brk id="26" max="16383" man="1"/>
  </rowBreaks>
  <colBreaks count="1" manualBreakCount="1">
    <brk id="12" max="1048575" man="1"/>
  </colBreaks>
  <drawing r:id="rId2"/>
  <tableParts count="7">
    <tablePart r:id="rId3"/>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Q83"/>
  <sheetViews>
    <sheetView showGridLines="0" showRowColHeaders="0" showWhiteSpace="0" zoomScale="80" zoomScaleNormal="80" zoomScaleSheetLayoutView="80" zoomScalePageLayoutView="80" workbookViewId="0">
      <selection activeCell="H29" sqref="H29"/>
    </sheetView>
  </sheetViews>
  <sheetFormatPr defaultColWidth="9.90625" defaultRowHeight="15" customHeight="1"/>
  <cols>
    <col min="1" max="1" width="23.7265625" style="4" customWidth="1"/>
    <col min="2" max="2" width="3.7265625" style="4" customWidth="1"/>
    <col min="3" max="4" width="9.90625" style="2" customWidth="1"/>
    <col min="5" max="5" width="9.90625" style="2"/>
    <col min="6" max="6" width="7.26953125" style="2" customWidth="1"/>
    <col min="7" max="9" width="9.90625" style="2"/>
    <col min="10" max="10" width="15" style="2" customWidth="1"/>
    <col min="11" max="11" width="6.36328125" style="2" customWidth="1"/>
    <col min="12" max="12" width="9.90625" style="2"/>
    <col min="13" max="13" width="13.6328125" style="2" customWidth="1"/>
    <col min="14" max="14" width="7" style="2" customWidth="1"/>
    <col min="15" max="15" width="2" style="2" customWidth="1"/>
    <col min="16" max="16" width="13.6328125" style="2" customWidth="1"/>
    <col min="17" max="17" width="9.36328125" style="2" customWidth="1"/>
    <col min="18" max="18" width="7" style="2" customWidth="1"/>
    <col min="19" max="19" width="9.90625" style="2" customWidth="1"/>
    <col min="20" max="20" width="9.90625" style="2" hidden="1" customWidth="1"/>
    <col min="21" max="21" width="10" hidden="1" customWidth="1"/>
    <col min="22" max="27" width="9.90625" hidden="1" customWidth="1"/>
    <col min="28" max="28" width="9.90625" style="2" hidden="1" customWidth="1"/>
    <col min="29" max="29" width="29.36328125" style="2" hidden="1" customWidth="1"/>
    <col min="30" max="42" width="9.90625" style="2" hidden="1" customWidth="1"/>
    <col min="43" max="44" width="9.90625" style="2" customWidth="1"/>
    <col min="45" max="16384" width="9.90625" style="2"/>
  </cols>
  <sheetData>
    <row r="1" spans="1:43" ht="65" customHeight="1" thickBot="1">
      <c r="A1" s="385"/>
      <c r="B1" s="5"/>
      <c r="C1" s="5"/>
      <c r="D1" s="5"/>
      <c r="E1" s="5"/>
      <c r="F1" s="5"/>
      <c r="G1" s="5"/>
      <c r="H1" s="5"/>
      <c r="I1" s="5"/>
      <c r="J1" s="5"/>
      <c r="K1" s="5"/>
      <c r="L1" s="5"/>
      <c r="M1" s="226"/>
      <c r="N1" s="8"/>
      <c r="O1" s="8"/>
      <c r="Q1" s="9" t="s">
        <v>1</v>
      </c>
      <c r="R1" s="9"/>
      <c r="T1" s="14" t="s">
        <v>291</v>
      </c>
      <c r="AB1" s="43"/>
      <c r="AC1" s="48" t="s">
        <v>177</v>
      </c>
      <c r="AD1" s="56"/>
      <c r="AE1" s="56"/>
      <c r="AF1" s="60"/>
      <c r="AG1" s="278"/>
      <c r="AH1" s="50"/>
      <c r="AI1" s="50"/>
      <c r="AJ1" s="43"/>
      <c r="AK1" s="50"/>
      <c r="AL1" s="50"/>
      <c r="AM1" s="50"/>
      <c r="AN1" s="43"/>
    </row>
    <row r="2" spans="1:43" ht="18" customHeight="1">
      <c r="A2" s="419" t="s">
        <v>392</v>
      </c>
      <c r="B2" s="419"/>
      <c r="C2" s="419"/>
      <c r="D2" s="419"/>
      <c r="E2" s="419"/>
      <c r="F2" s="419"/>
      <c r="G2" s="419"/>
      <c r="H2" s="419"/>
      <c r="I2" s="419"/>
      <c r="J2" s="419"/>
      <c r="K2" s="419"/>
      <c r="L2" s="419"/>
      <c r="M2" s="419"/>
      <c r="N2" s="419"/>
      <c r="O2" s="419"/>
      <c r="P2" s="419"/>
      <c r="Q2" s="419"/>
      <c r="R2"/>
      <c r="T2" s="143" t="s">
        <v>29</v>
      </c>
      <c r="U2" s="144" t="s">
        <v>92</v>
      </c>
      <c r="V2" s="157" t="s">
        <v>181</v>
      </c>
      <c r="W2" s="157" t="s">
        <v>178</v>
      </c>
      <c r="X2" s="157" t="s">
        <v>179</v>
      </c>
      <c r="Y2" s="157" t="s">
        <v>180</v>
      </c>
      <c r="Z2" s="157" t="s">
        <v>13</v>
      </c>
      <c r="AB2" s="56"/>
      <c r="AC2" s="105" t="s">
        <v>40</v>
      </c>
      <c r="AD2" s="112" t="s">
        <v>3</v>
      </c>
      <c r="AE2" s="113" t="s">
        <v>84</v>
      </c>
      <c r="AF2" s="60"/>
      <c r="AP2" s="1"/>
      <c r="AQ2" s="3"/>
    </row>
    <row r="3" spans="1:43" ht="15" customHeight="1">
      <c r="A3" s="388"/>
      <c r="F3"/>
      <c r="T3" s="141" t="s">
        <v>320</v>
      </c>
      <c r="U3" s="82">
        <v>4.7290640394088673E-2</v>
      </c>
      <c r="V3" s="81">
        <v>48</v>
      </c>
      <c r="W3" s="81">
        <v>15</v>
      </c>
      <c r="X3" s="81">
        <v>17</v>
      </c>
      <c r="Y3" s="81">
        <v>23</v>
      </c>
      <c r="Z3" s="81">
        <v>960</v>
      </c>
      <c r="AB3" s="56"/>
      <c r="AC3" s="224" t="s">
        <v>12</v>
      </c>
      <c r="AD3" s="91">
        <v>3.8383838383838381E-2</v>
      </c>
      <c r="AE3" s="89">
        <v>38</v>
      </c>
      <c r="AF3" s="60"/>
      <c r="AP3" s="1"/>
      <c r="AQ3" s="3"/>
    </row>
    <row r="4" spans="1:43" ht="15" customHeight="1">
      <c r="A4" s="389"/>
      <c r="G4" s="448" t="s">
        <v>407</v>
      </c>
      <c r="H4" s="448"/>
      <c r="I4" s="448"/>
      <c r="J4" s="448"/>
      <c r="T4" s="141" t="s">
        <v>319</v>
      </c>
      <c r="U4" s="82">
        <v>9.556650246305419E-2</v>
      </c>
      <c r="V4" s="81">
        <v>97</v>
      </c>
      <c r="W4" s="81">
        <v>35</v>
      </c>
      <c r="X4" s="81">
        <v>52</v>
      </c>
      <c r="Y4" s="81">
        <v>44</v>
      </c>
      <c r="Z4" s="81">
        <v>914</v>
      </c>
      <c r="AB4" s="56"/>
      <c r="AC4" s="225" t="s">
        <v>13</v>
      </c>
      <c r="AD4" s="91">
        <v>0.93737373737373741</v>
      </c>
      <c r="AE4" s="89">
        <v>928</v>
      </c>
      <c r="AF4" s="46"/>
      <c r="AP4" s="1"/>
      <c r="AQ4" s="3"/>
    </row>
    <row r="5" spans="1:43" ht="15" customHeight="1">
      <c r="A5" s="388"/>
      <c r="E5" s="6"/>
      <c r="F5" s="6"/>
      <c r="G5" s="448"/>
      <c r="H5" s="448"/>
      <c r="I5" s="448"/>
      <c r="J5" s="448"/>
      <c r="K5" s="6"/>
      <c r="M5"/>
      <c r="N5"/>
      <c r="O5"/>
      <c r="P5"/>
      <c r="Q5"/>
      <c r="R5"/>
      <c r="S5"/>
      <c r="T5" s="141" t="s">
        <v>194</v>
      </c>
      <c r="U5" s="82">
        <v>0.13399014778325122</v>
      </c>
      <c r="V5" s="81">
        <v>136</v>
      </c>
      <c r="W5" s="81">
        <v>60</v>
      </c>
      <c r="X5" s="81">
        <v>73</v>
      </c>
      <c r="Y5" s="81">
        <v>67</v>
      </c>
      <c r="Z5" s="81">
        <v>874</v>
      </c>
      <c r="AB5" s="43"/>
      <c r="AC5" s="224" t="s">
        <v>2</v>
      </c>
      <c r="AD5" s="91">
        <v>2.4242424242424242E-2</v>
      </c>
      <c r="AE5" s="89">
        <v>24</v>
      </c>
      <c r="AF5" s="46"/>
      <c r="AP5" s="4"/>
    </row>
    <row r="6" spans="1:43" ht="15" customHeight="1">
      <c r="A6" s="390"/>
      <c r="B6" s="18"/>
      <c r="E6" s="6"/>
      <c r="F6" s="6"/>
      <c r="G6" s="444">
        <f>AD3</f>
        <v>3.8383838383838381E-2</v>
      </c>
      <c r="H6" s="447" t="s">
        <v>309</v>
      </c>
      <c r="I6" s="447"/>
      <c r="J6" s="447"/>
      <c r="K6" s="447"/>
      <c r="M6"/>
      <c r="N6"/>
      <c r="O6"/>
      <c r="P6"/>
      <c r="Q6"/>
      <c r="R6"/>
      <c r="S6"/>
      <c r="T6" s="151" t="s">
        <v>86</v>
      </c>
      <c r="U6" s="155">
        <v>0.35073891625615766</v>
      </c>
      <c r="V6" s="154">
        <v>356</v>
      </c>
      <c r="W6" s="154">
        <v>179</v>
      </c>
      <c r="X6" s="154">
        <v>229</v>
      </c>
      <c r="Y6" s="154">
        <v>129</v>
      </c>
      <c r="Z6" s="154">
        <v>658</v>
      </c>
      <c r="AB6" s="43"/>
      <c r="AC6" s="43"/>
      <c r="AD6" s="65" t="s">
        <v>88</v>
      </c>
      <c r="AE6" s="116">
        <v>990</v>
      </c>
      <c r="AF6" s="46"/>
    </row>
    <row r="7" spans="1:43" ht="15" customHeight="1">
      <c r="A7" s="389"/>
      <c r="E7" s="17"/>
      <c r="F7" s="7"/>
      <c r="G7" s="444"/>
      <c r="H7" s="447"/>
      <c r="I7" s="447"/>
      <c r="J7" s="447"/>
      <c r="K7" s="447"/>
      <c r="M7"/>
      <c r="N7"/>
      <c r="O7"/>
      <c r="P7"/>
      <c r="Q7"/>
      <c r="R7"/>
      <c r="S7"/>
      <c r="U7" s="13"/>
      <c r="V7" s="2"/>
      <c r="W7" s="2"/>
      <c r="X7" s="10"/>
      <c r="Y7" s="4"/>
      <c r="Z7" s="2"/>
      <c r="AB7" s="43"/>
      <c r="AC7" s="43"/>
      <c r="AD7" s="43"/>
      <c r="AE7" s="43"/>
      <c r="AF7" s="49"/>
    </row>
    <row r="8" spans="1:43" ht="20.25" customHeight="1">
      <c r="A8" s="389"/>
      <c r="E8" s="16"/>
      <c r="G8" s="128"/>
      <c r="H8" s="317"/>
      <c r="I8" s="273" t="s">
        <v>88</v>
      </c>
      <c r="J8" s="399">
        <f>AE6</f>
        <v>990</v>
      </c>
      <c r="K8" s="19"/>
      <c r="M8"/>
      <c r="N8"/>
      <c r="O8"/>
      <c r="P8"/>
      <c r="Q8"/>
      <c r="R8"/>
      <c r="S8"/>
      <c r="U8" s="109" t="s">
        <v>88</v>
      </c>
      <c r="V8" s="76">
        <v>1015</v>
      </c>
      <c r="W8" s="2"/>
      <c r="X8" s="10"/>
      <c r="Y8" s="4"/>
      <c r="Z8" s="2"/>
      <c r="AC8" s="277" t="s">
        <v>293</v>
      </c>
      <c r="AD8" s="169" t="s">
        <v>93</v>
      </c>
      <c r="AE8" s="170" t="s">
        <v>94</v>
      </c>
      <c r="AF8" s="170" t="s">
        <v>95</v>
      </c>
      <c r="AG8" s="170" t="s">
        <v>91</v>
      </c>
      <c r="AH8" s="170" t="s">
        <v>129</v>
      </c>
      <c r="AI8" s="171" t="s">
        <v>130</v>
      </c>
      <c r="AJ8" s="159" t="s">
        <v>126</v>
      </c>
    </row>
    <row r="9" spans="1:43" s="3" customFormat="1" ht="15" customHeight="1">
      <c r="A9" s="391"/>
      <c r="B9" s="1"/>
      <c r="E9" s="11"/>
      <c r="H9" s="437" t="s">
        <v>314</v>
      </c>
      <c r="I9" s="437"/>
      <c r="J9" s="437"/>
      <c r="K9" s="437"/>
      <c r="M9"/>
      <c r="N9"/>
      <c r="O9"/>
      <c r="P9"/>
      <c r="Q9"/>
      <c r="R9"/>
      <c r="S9"/>
      <c r="AC9" s="277" t="s">
        <v>315</v>
      </c>
      <c r="AD9" s="89">
        <v>23</v>
      </c>
      <c r="AE9" s="90">
        <v>10</v>
      </c>
      <c r="AF9" s="89">
        <v>33</v>
      </c>
      <c r="AG9" s="90">
        <v>4</v>
      </c>
      <c r="AH9" s="91">
        <v>0.50769230769230766</v>
      </c>
      <c r="AI9" s="91">
        <v>6.1538461538461542E-2</v>
      </c>
      <c r="AJ9" s="89">
        <v>65</v>
      </c>
      <c r="AK9" s="2"/>
      <c r="AP9" s="2"/>
      <c r="AQ9" s="2"/>
    </row>
    <row r="10" spans="1:43" s="3" customFormat="1" ht="15" customHeight="1">
      <c r="A10" s="392"/>
      <c r="B10" s="1"/>
      <c r="E10" s="11"/>
      <c r="H10" s="437"/>
      <c r="I10" s="437"/>
      <c r="J10" s="437"/>
      <c r="K10" s="437"/>
      <c r="M10"/>
      <c r="N10"/>
      <c r="O10"/>
      <c r="P10"/>
      <c r="Q10"/>
      <c r="R10"/>
      <c r="S10"/>
      <c r="AC10" s="277" t="s">
        <v>310</v>
      </c>
      <c r="AD10" s="89">
        <v>12</v>
      </c>
      <c r="AE10" s="89">
        <v>3</v>
      </c>
      <c r="AF10" s="89">
        <v>15</v>
      </c>
      <c r="AG10" s="90">
        <v>2</v>
      </c>
      <c r="AH10" s="91">
        <v>0.23076923076923078</v>
      </c>
      <c r="AI10" s="91">
        <v>3.0769230769230771E-2</v>
      </c>
      <c r="AJ10" s="89">
        <v>65</v>
      </c>
      <c r="AK10" s="2"/>
      <c r="AP10" s="2"/>
      <c r="AQ10" s="2"/>
    </row>
    <row r="11" spans="1:43" s="3" customFormat="1" ht="24" customHeight="1">
      <c r="A11" s="392"/>
      <c r="B11" s="1"/>
      <c r="H11" s="131">
        <f>AH9</f>
        <v>0.50769230769230766</v>
      </c>
      <c r="I11" s="445" t="str">
        <f>AC9</f>
        <v>Someone fondled, kissed, or rubbed against me or removed some of my clothes</v>
      </c>
      <c r="J11" s="445"/>
      <c r="K11" s="445"/>
      <c r="M11"/>
      <c r="N11"/>
      <c r="O11"/>
      <c r="P11"/>
      <c r="Q11"/>
      <c r="R11"/>
      <c r="S11"/>
      <c r="T11" s="3" t="s">
        <v>294</v>
      </c>
      <c r="AC11" s="277" t="s">
        <v>311</v>
      </c>
      <c r="AD11" s="89">
        <v>9</v>
      </c>
      <c r="AE11" s="90">
        <v>3</v>
      </c>
      <c r="AF11" s="89">
        <v>12</v>
      </c>
      <c r="AG11" s="90">
        <v>2</v>
      </c>
      <c r="AH11" s="91">
        <v>0.1875</v>
      </c>
      <c r="AI11" s="91">
        <v>3.125E-2</v>
      </c>
      <c r="AJ11" s="89">
        <v>64</v>
      </c>
      <c r="AK11" s="2"/>
      <c r="AP11" s="2"/>
      <c r="AQ11" s="2"/>
    </row>
    <row r="12" spans="1:43" s="3" customFormat="1" ht="24" customHeight="1">
      <c r="A12" s="392"/>
      <c r="B12" s="1"/>
      <c r="H12" s="132">
        <f>AH10</f>
        <v>0.23076923076923078</v>
      </c>
      <c r="I12" s="465" t="str">
        <f>AC10</f>
        <v>Someone TRIED to sexually penetrate me</v>
      </c>
      <c r="J12" s="465"/>
      <c r="K12" s="465"/>
      <c r="T12" s="188" t="s">
        <v>48</v>
      </c>
      <c r="U12" s="189" t="s">
        <v>3</v>
      </c>
      <c r="V12" s="190" t="s">
        <v>84</v>
      </c>
      <c r="W12" s="4"/>
      <c r="AC12" s="277" t="s">
        <v>312</v>
      </c>
      <c r="AD12" s="89">
        <v>5</v>
      </c>
      <c r="AE12" s="89">
        <v>3</v>
      </c>
      <c r="AF12" s="89">
        <v>8</v>
      </c>
      <c r="AG12" s="90">
        <v>4</v>
      </c>
      <c r="AH12" s="91">
        <v>0.125</v>
      </c>
      <c r="AI12" s="91">
        <v>6.25E-2</v>
      </c>
      <c r="AJ12" s="89">
        <v>64</v>
      </c>
      <c r="AK12" s="2"/>
    </row>
    <row r="13" spans="1:43" s="3" customFormat="1" ht="24" customHeight="1">
      <c r="A13" s="392"/>
      <c r="B13" s="1"/>
      <c r="H13" s="131">
        <f>AH11</f>
        <v>0.1875</v>
      </c>
      <c r="I13" s="446" t="str">
        <f>AC11</f>
        <v>Someone sexually penetrated me</v>
      </c>
      <c r="J13" s="446"/>
      <c r="K13" s="446"/>
      <c r="M13" s="310"/>
      <c r="N13" s="310"/>
      <c r="O13" s="310"/>
      <c r="P13" s="310"/>
      <c r="Q13" s="310"/>
      <c r="T13" s="184" t="s">
        <v>49</v>
      </c>
      <c r="U13" s="84">
        <v>0.4</v>
      </c>
      <c r="V13" s="186">
        <v>22</v>
      </c>
      <c r="W13" s="4"/>
      <c r="AC13" s="277" t="s">
        <v>313</v>
      </c>
      <c r="AD13" s="172">
        <v>8</v>
      </c>
      <c r="AE13" s="172">
        <v>2</v>
      </c>
      <c r="AF13" s="172">
        <v>10</v>
      </c>
      <c r="AG13" s="173">
        <v>1</v>
      </c>
      <c r="AH13" s="174">
        <v>0.15625</v>
      </c>
      <c r="AI13" s="174">
        <v>1.5625E-2</v>
      </c>
      <c r="AJ13" s="89">
        <v>64</v>
      </c>
      <c r="AK13" s="2"/>
      <c r="AP13" s="43"/>
    </row>
    <row r="14" spans="1:43" s="3" customFormat="1" ht="15" customHeight="1">
      <c r="A14" s="392"/>
      <c r="B14" s="1"/>
      <c r="H14" s="318" t="s">
        <v>87</v>
      </c>
      <c r="I14" s="369">
        <f>AJ15</f>
        <v>64.400000000000006</v>
      </c>
      <c r="J14" s="301"/>
      <c r="K14" s="301"/>
      <c r="M14" s="310"/>
      <c r="N14" s="310"/>
      <c r="O14" s="310"/>
      <c r="P14" s="310"/>
      <c r="Q14" s="310"/>
      <c r="T14" s="184" t="s">
        <v>46</v>
      </c>
      <c r="U14" s="84">
        <v>0.36363636363636365</v>
      </c>
      <c r="V14" s="186">
        <v>20</v>
      </c>
      <c r="W14" s="4"/>
      <c r="AC14" s="50"/>
      <c r="AD14" s="53"/>
      <c r="AE14" s="53"/>
      <c r="AF14" s="53"/>
      <c r="AG14" s="53"/>
      <c r="AH14" s="53"/>
      <c r="AI14" s="53"/>
      <c r="AJ14" s="53"/>
      <c r="AK14" s="2"/>
      <c r="AP14" s="43"/>
    </row>
    <row r="15" spans="1:43" ht="10" customHeight="1">
      <c r="A15" s="388"/>
      <c r="H15" s="437" t="s">
        <v>316</v>
      </c>
      <c r="I15" s="437"/>
      <c r="J15" s="437"/>
      <c r="K15" s="437"/>
      <c r="T15" s="410" t="s">
        <v>52</v>
      </c>
      <c r="U15" s="84">
        <v>0.32727272727272727</v>
      </c>
      <c r="V15" s="186">
        <v>18</v>
      </c>
      <c r="W15" s="4"/>
      <c r="AC15" s="50"/>
      <c r="AD15" s="56"/>
      <c r="AE15" s="56"/>
      <c r="AF15" s="58"/>
      <c r="AG15" s="60"/>
      <c r="AH15" s="60"/>
      <c r="AI15" s="65" t="s">
        <v>127</v>
      </c>
      <c r="AJ15" s="68">
        <v>64.400000000000006</v>
      </c>
      <c r="AK15" s="3"/>
      <c r="AP15" s="43"/>
    </row>
    <row r="16" spans="1:43" ht="10" customHeight="1">
      <c r="A16" s="388"/>
      <c r="G16" s="14"/>
      <c r="H16" s="437"/>
      <c r="I16" s="437"/>
      <c r="J16" s="437"/>
      <c r="K16" s="437"/>
      <c r="T16" s="141" t="s">
        <v>50</v>
      </c>
      <c r="U16" s="84">
        <v>7.2727272727272724E-2</v>
      </c>
      <c r="V16" s="186">
        <v>4</v>
      </c>
      <c r="W16" s="4"/>
      <c r="AC16" s="61"/>
      <c r="AD16" s="3"/>
      <c r="AE16" s="3"/>
      <c r="AF16" s="3"/>
      <c r="AG16" s="3"/>
      <c r="AH16" s="3"/>
      <c r="AI16" s="3"/>
      <c r="AJ16" s="3"/>
      <c r="AK16" s="3"/>
      <c r="AP16" s="43"/>
    </row>
    <row r="17" spans="1:42" ht="15" customHeight="1">
      <c r="A17" s="388"/>
      <c r="G17"/>
      <c r="H17" s="131">
        <f>U13</f>
        <v>0.4</v>
      </c>
      <c r="I17" s="319" t="str">
        <f>T13</f>
        <v>Acquaintance or peer</v>
      </c>
      <c r="J17" s="300"/>
      <c r="K17" s="320"/>
      <c r="L17"/>
      <c r="M17"/>
      <c r="T17" s="141" t="s">
        <v>153</v>
      </c>
      <c r="U17" s="84">
        <v>7.2727272727272724E-2</v>
      </c>
      <c r="V17" s="187">
        <v>4</v>
      </c>
      <c r="W17" s="4"/>
      <c r="AC17" s="61"/>
      <c r="AD17" s="3"/>
      <c r="AE17" s="3"/>
      <c r="AF17" s="3"/>
      <c r="AG17" s="3"/>
      <c r="AH17" s="3"/>
      <c r="AI17" s="3"/>
      <c r="AJ17" s="3"/>
      <c r="AK17" s="3"/>
      <c r="AP17" s="43"/>
    </row>
    <row r="18" spans="1:42" ht="15" customHeight="1">
      <c r="A18" s="388"/>
      <c r="H18" s="132">
        <f>U14</f>
        <v>0.36363636363636365</v>
      </c>
      <c r="I18" s="438" t="str">
        <f>T14</f>
        <v>Friend</v>
      </c>
      <c r="J18" s="439"/>
      <c r="K18" s="440"/>
      <c r="L18"/>
      <c r="M18"/>
      <c r="N18"/>
      <c r="O18"/>
      <c r="P18"/>
      <c r="T18" s="240" t="s">
        <v>151</v>
      </c>
      <c r="U18" s="84">
        <v>5.4545454545454543E-2</v>
      </c>
      <c r="V18" s="187">
        <v>3</v>
      </c>
      <c r="W18" s="4"/>
      <c r="AC18" s="177" t="s">
        <v>42</v>
      </c>
      <c r="AD18" s="178" t="s">
        <v>12</v>
      </c>
      <c r="AE18" s="179" t="s">
        <v>96</v>
      </c>
      <c r="AF18" s="180" t="s">
        <v>98</v>
      </c>
      <c r="AG18" s="180" t="s">
        <v>97</v>
      </c>
      <c r="AH18" s="181" t="s">
        <v>126</v>
      </c>
      <c r="AI18" s="50"/>
      <c r="AJ18" s="3"/>
      <c r="AK18" s="3"/>
      <c r="AP18" s="43"/>
    </row>
    <row r="19" spans="1:42" ht="15" customHeight="1">
      <c r="A19" s="388"/>
      <c r="G19"/>
      <c r="H19" s="131">
        <f>U15</f>
        <v>0.32727272727272727</v>
      </c>
      <c r="I19" s="441" t="str">
        <f>T15</f>
        <v>No prior relationship</v>
      </c>
      <c r="J19" s="442"/>
      <c r="K19" s="443"/>
      <c r="L19"/>
      <c r="M19"/>
      <c r="N19"/>
      <c r="O19"/>
      <c r="T19" s="146" t="s">
        <v>152</v>
      </c>
      <c r="U19" s="147">
        <v>3.6363636363636362E-2</v>
      </c>
      <c r="V19" s="302">
        <v>2</v>
      </c>
      <c r="W19" s="4"/>
      <c r="AC19" s="175" t="s">
        <v>166</v>
      </c>
      <c r="AD19" s="93">
        <v>0.45901639344262296</v>
      </c>
      <c r="AE19" s="94">
        <v>28</v>
      </c>
      <c r="AF19" s="93">
        <v>0.32786885245901637</v>
      </c>
      <c r="AG19" s="94">
        <v>20</v>
      </c>
      <c r="AH19" s="94">
        <v>61</v>
      </c>
      <c r="AI19" s="50"/>
      <c r="AJ19" s="3"/>
      <c r="AK19" s="43"/>
      <c r="AP19" s="43"/>
    </row>
    <row r="20" spans="1:42" ht="15" customHeight="1">
      <c r="A20" s="388"/>
      <c r="G20"/>
      <c r="H20" s="321" t="s">
        <v>88</v>
      </c>
      <c r="I20" s="322">
        <f>V21</f>
        <v>55</v>
      </c>
      <c r="J20" s="323"/>
      <c r="K20" s="323"/>
      <c r="L20"/>
      <c r="M20"/>
      <c r="N20"/>
      <c r="O20"/>
      <c r="P20"/>
      <c r="T20"/>
      <c r="W20" s="4"/>
      <c r="AC20" s="175" t="s">
        <v>168</v>
      </c>
      <c r="AD20" s="93">
        <v>0.30645161290322581</v>
      </c>
      <c r="AE20" s="94">
        <v>19</v>
      </c>
      <c r="AF20" s="93">
        <v>0.27419354838709675</v>
      </c>
      <c r="AG20" s="94">
        <v>17</v>
      </c>
      <c r="AH20" s="94">
        <v>62</v>
      </c>
      <c r="AI20" s="50"/>
      <c r="AJ20" s="3"/>
      <c r="AK20" s="43"/>
      <c r="AP20" s="43"/>
    </row>
    <row r="21" spans="1:42" ht="10" customHeight="1">
      <c r="A21" s="388"/>
      <c r="G21"/>
      <c r="H21" s="437" t="s">
        <v>317</v>
      </c>
      <c r="I21" s="437"/>
      <c r="J21" s="437"/>
      <c r="K21" s="437"/>
      <c r="L21"/>
      <c r="M21"/>
      <c r="N21"/>
      <c r="O21"/>
      <c r="P21"/>
      <c r="T21"/>
      <c r="U21" s="243" t="s">
        <v>88</v>
      </c>
      <c r="V21" s="244">
        <v>55</v>
      </c>
      <c r="W21" s="4"/>
      <c r="AC21" s="175" t="s">
        <v>167</v>
      </c>
      <c r="AD21" s="93">
        <v>0.25396825396825395</v>
      </c>
      <c r="AE21" s="94">
        <v>16</v>
      </c>
      <c r="AF21" s="93">
        <v>0.26984126984126983</v>
      </c>
      <c r="AG21" s="94">
        <v>17</v>
      </c>
      <c r="AH21" s="94">
        <v>63</v>
      </c>
      <c r="AI21" s="50"/>
      <c r="AK21" s="43"/>
      <c r="AP21" s="53"/>
    </row>
    <row r="22" spans="1:42" ht="10" customHeight="1">
      <c r="A22" s="388"/>
      <c r="G22"/>
      <c r="H22" s="437"/>
      <c r="I22" s="437"/>
      <c r="J22" s="437"/>
      <c r="K22" s="437"/>
      <c r="L22"/>
      <c r="M22"/>
      <c r="AC22" s="176" t="s">
        <v>43</v>
      </c>
      <c r="AD22" s="93">
        <v>0.19047619047619047</v>
      </c>
      <c r="AE22" s="94">
        <v>12</v>
      </c>
      <c r="AF22" s="93">
        <v>0.33333333333333331</v>
      </c>
      <c r="AG22" s="94">
        <v>21</v>
      </c>
      <c r="AH22" s="94">
        <v>63</v>
      </c>
      <c r="AI22" s="50"/>
      <c r="AK22" s="43"/>
      <c r="AP22" s="53"/>
    </row>
    <row r="23" spans="1:42" ht="15" customHeight="1">
      <c r="A23" s="388"/>
      <c r="H23" s="324">
        <f>AD29</f>
        <v>0.24074074074074073</v>
      </c>
      <c r="I23" s="436" t="str">
        <f>AC29</f>
        <v>On-campus residence</v>
      </c>
      <c r="J23" s="436"/>
      <c r="K23" s="436"/>
      <c r="P23" s="287" t="s">
        <v>88</v>
      </c>
      <c r="Q23" s="297">
        <f>V8</f>
        <v>1015</v>
      </c>
      <c r="T23"/>
      <c r="AC23" s="175" t="s">
        <v>169</v>
      </c>
      <c r="AD23" s="93">
        <v>8.0645161290322578E-2</v>
      </c>
      <c r="AE23" s="94">
        <v>5</v>
      </c>
      <c r="AF23" s="93">
        <v>0.27419354838709675</v>
      </c>
      <c r="AG23" s="94">
        <v>17</v>
      </c>
      <c r="AH23" s="94">
        <v>62</v>
      </c>
      <c r="AK23" s="43"/>
      <c r="AP23" s="53"/>
    </row>
    <row r="24" spans="1:42" ht="15" customHeight="1">
      <c r="A24" s="388"/>
      <c r="H24" s="132">
        <f>AD30</f>
        <v>0.24074074074074073</v>
      </c>
      <c r="I24" s="435" t="str">
        <f>AC30</f>
        <v>Off-campus residence</v>
      </c>
      <c r="J24" s="435"/>
      <c r="K24" s="435"/>
      <c r="T24"/>
      <c r="AC24" s="176" t="s">
        <v>45</v>
      </c>
      <c r="AD24" s="93">
        <v>6.4516129032258063E-2</v>
      </c>
      <c r="AE24" s="94">
        <v>4</v>
      </c>
      <c r="AF24" s="93">
        <v>0.25806451612903225</v>
      </c>
      <c r="AG24" s="94">
        <v>16</v>
      </c>
      <c r="AH24" s="94">
        <v>62</v>
      </c>
      <c r="AK24" s="43"/>
      <c r="AP24" s="53"/>
    </row>
    <row r="25" spans="1:42" ht="15" customHeight="1">
      <c r="A25" s="388"/>
      <c r="H25" s="324">
        <f>AD31</f>
        <v>0.20370370370370369</v>
      </c>
      <c r="I25" s="436" t="str">
        <f>AC31</f>
        <v>Outdoors</v>
      </c>
      <c r="J25" s="436"/>
      <c r="K25" s="436"/>
      <c r="T25"/>
      <c r="AC25" s="195" t="s">
        <v>44</v>
      </c>
      <c r="AD25" s="182">
        <v>4.8387096774193547E-2</v>
      </c>
      <c r="AE25" s="183">
        <v>3</v>
      </c>
      <c r="AF25" s="182">
        <v>0.30645161290322581</v>
      </c>
      <c r="AG25" s="183">
        <v>19</v>
      </c>
      <c r="AH25" s="94">
        <v>62</v>
      </c>
      <c r="AK25" s="43"/>
      <c r="AP25" s="53"/>
    </row>
    <row r="26" spans="1:42" s="101" customFormat="1" ht="15" customHeight="1">
      <c r="A26" s="398"/>
      <c r="B26" s="387"/>
      <c r="H26" s="318" t="s">
        <v>88</v>
      </c>
      <c r="I26" s="370">
        <f>AE38</f>
        <v>54</v>
      </c>
      <c r="J26" s="325"/>
      <c r="K26" s="325"/>
      <c r="T26" s="253"/>
      <c r="U26" s="253"/>
      <c r="V26" s="253"/>
      <c r="W26" s="253"/>
      <c r="X26" s="253"/>
      <c r="Y26" s="253"/>
      <c r="Z26" s="253"/>
      <c r="AA26" s="253"/>
      <c r="AC26" s="253"/>
      <c r="AD26" s="253"/>
      <c r="AE26" s="253"/>
      <c r="AF26" s="253"/>
      <c r="AG26" s="253"/>
      <c r="AH26" s="253"/>
      <c r="AK26" s="371"/>
      <c r="AP26" s="372"/>
    </row>
    <row r="27" spans="1:42" ht="15" customHeight="1">
      <c r="A27" s="388"/>
      <c r="T27"/>
      <c r="AC27" s="3"/>
      <c r="AD27" s="3"/>
      <c r="AE27" s="3"/>
      <c r="AF27" s="3"/>
      <c r="AG27" s="38" t="s">
        <v>87</v>
      </c>
      <c r="AH27" s="103">
        <v>62.142857142857146</v>
      </c>
      <c r="AK27" s="53"/>
      <c r="AP27" s="43"/>
    </row>
    <row r="28" spans="1:42" ht="15" customHeight="1">
      <c r="A28" s="388"/>
      <c r="I28"/>
      <c r="J28"/>
      <c r="K28"/>
      <c r="L28"/>
      <c r="T28"/>
      <c r="AC28" s="192" t="s">
        <v>53</v>
      </c>
      <c r="AD28" s="189" t="s">
        <v>3</v>
      </c>
      <c r="AE28" s="190" t="s">
        <v>84</v>
      </c>
      <c r="AF28" s="1"/>
      <c r="AG28" s="3"/>
      <c r="AH28" s="3"/>
      <c r="AJ28" s="53"/>
      <c r="AK28" s="53"/>
      <c r="AP28" s="43"/>
    </row>
    <row r="29" spans="1:42" ht="15" customHeight="1">
      <c r="I29"/>
      <c r="J29"/>
      <c r="K29"/>
      <c r="L29"/>
      <c r="T29"/>
      <c r="AC29" s="184" t="s">
        <v>172</v>
      </c>
      <c r="AD29" s="238">
        <v>0.24074074074074073</v>
      </c>
      <c r="AE29" s="239">
        <v>13</v>
      </c>
      <c r="AJ29" s="53"/>
      <c r="AK29" s="53"/>
      <c r="AP29" s="43"/>
    </row>
    <row r="30" spans="1:42" ht="15" customHeight="1">
      <c r="I30"/>
      <c r="J30"/>
      <c r="K30"/>
      <c r="L30"/>
      <c r="T30"/>
      <c r="AC30" s="184" t="s">
        <v>54</v>
      </c>
      <c r="AD30" s="238">
        <v>0.24074074074074073</v>
      </c>
      <c r="AE30" s="239">
        <v>13</v>
      </c>
      <c r="AJ30" s="53"/>
      <c r="AK30" s="53"/>
      <c r="AP30" s="43"/>
    </row>
    <row r="31" spans="1:42" ht="15" customHeight="1">
      <c r="I31"/>
      <c r="J31"/>
      <c r="K31"/>
      <c r="L31"/>
      <c r="T31"/>
      <c r="AC31" s="185" t="s">
        <v>230</v>
      </c>
      <c r="AD31" s="238">
        <v>0.20370370370370369</v>
      </c>
      <c r="AE31" s="239">
        <v>11</v>
      </c>
      <c r="AJ31" s="53"/>
      <c r="AK31" s="53"/>
      <c r="AP31" s="43"/>
    </row>
    <row r="32" spans="1:42" ht="15" customHeight="1">
      <c r="I32"/>
      <c r="J32"/>
      <c r="K32"/>
      <c r="L32"/>
      <c r="T32"/>
      <c r="AC32" s="411" t="s">
        <v>318</v>
      </c>
      <c r="AD32" s="238">
        <v>0.18518518518518517</v>
      </c>
      <c r="AE32" s="239">
        <v>10</v>
      </c>
      <c r="AJ32" s="53"/>
      <c r="AK32" s="53"/>
      <c r="AP32" s="43"/>
    </row>
    <row r="33" spans="8:42" ht="15" customHeight="1">
      <c r="I33"/>
      <c r="J33"/>
      <c r="K33"/>
      <c r="L33"/>
      <c r="T33"/>
      <c r="AC33" s="240" t="s">
        <v>156</v>
      </c>
      <c r="AD33" s="238">
        <v>0.16666666666666666</v>
      </c>
      <c r="AE33" s="239">
        <v>9</v>
      </c>
      <c r="AJ33" s="43"/>
      <c r="AK33" s="43"/>
      <c r="AP33" s="43"/>
    </row>
    <row r="34" spans="8:42" ht="15" customHeight="1">
      <c r="I34"/>
      <c r="J34"/>
      <c r="K34"/>
      <c r="L34"/>
      <c r="T34"/>
      <c r="AC34" s="240" t="s">
        <v>157</v>
      </c>
      <c r="AD34" s="238">
        <v>0.12962962962962962</v>
      </c>
      <c r="AE34" s="239">
        <v>7</v>
      </c>
      <c r="AJ34" s="43"/>
      <c r="AK34" s="43"/>
      <c r="AP34" s="43"/>
    </row>
    <row r="35" spans="8:42" ht="15" customHeight="1">
      <c r="I35"/>
      <c r="J35"/>
      <c r="K35"/>
      <c r="L35"/>
      <c r="T35"/>
      <c r="AC35" s="241" t="s">
        <v>155</v>
      </c>
      <c r="AD35" s="242">
        <v>0</v>
      </c>
      <c r="AE35" s="239"/>
      <c r="AJ35" s="42"/>
      <c r="AK35" s="42"/>
      <c r="AN35" s="56"/>
      <c r="AO35" s="42"/>
      <c r="AP35" s="43"/>
    </row>
    <row r="36" spans="8:42" ht="15" customHeight="1">
      <c r="I36"/>
      <c r="J36"/>
      <c r="K36"/>
      <c r="L36"/>
      <c r="T36"/>
      <c r="AC36" s="241" t="s">
        <v>154</v>
      </c>
      <c r="AD36" s="242">
        <v>0</v>
      </c>
      <c r="AE36" s="239"/>
      <c r="AJ36" s="48"/>
      <c r="AK36" s="42"/>
      <c r="AN36" s="56"/>
      <c r="AO36" s="42"/>
      <c r="AP36" s="43"/>
    </row>
    <row r="37" spans="8:42" ht="15" customHeight="1">
      <c r="I37"/>
      <c r="J37"/>
      <c r="K37"/>
      <c r="L37"/>
      <c r="T37"/>
      <c r="AB37" s="43"/>
      <c r="AC37"/>
      <c r="AD37"/>
      <c r="AE37"/>
      <c r="AJ37" s="56"/>
      <c r="AK37" s="42"/>
      <c r="AL37" s="10"/>
      <c r="AN37" s="56"/>
      <c r="AO37" s="42"/>
      <c r="AP37" s="43"/>
    </row>
    <row r="38" spans="8:42" ht="15" customHeight="1">
      <c r="I38"/>
      <c r="J38"/>
      <c r="K38"/>
      <c r="L38"/>
      <c r="AB38" s="43"/>
      <c r="AD38" s="34" t="s">
        <v>88</v>
      </c>
      <c r="AE38" s="35">
        <v>54</v>
      </c>
      <c r="AJ38" s="56"/>
      <c r="AK38" s="42"/>
      <c r="AL38" s="10"/>
      <c r="AN38" s="56"/>
      <c r="AO38" s="42"/>
      <c r="AP38" s="43"/>
    </row>
    <row r="39" spans="8:42" ht="15" customHeight="1">
      <c r="I39"/>
      <c r="J39"/>
      <c r="K39"/>
      <c r="L39"/>
      <c r="AB39" s="43"/>
      <c r="AC39" s="12"/>
      <c r="AD39" s="10"/>
      <c r="AE39" s="10"/>
      <c r="AF39" s="4"/>
      <c r="AJ39" s="56"/>
      <c r="AK39" s="42"/>
      <c r="AN39" s="43"/>
      <c r="AO39" s="43"/>
      <c r="AP39" s="43"/>
    </row>
    <row r="40" spans="8:42" ht="15" customHeight="1">
      <c r="I40"/>
      <c r="J40"/>
      <c r="K40"/>
      <c r="L40"/>
      <c r="AB40" s="43"/>
      <c r="AC40"/>
      <c r="AD40"/>
      <c r="AE40"/>
      <c r="AF40"/>
      <c r="AG40"/>
      <c r="AH40"/>
      <c r="AI40"/>
      <c r="AJ40"/>
      <c r="AK40"/>
      <c r="AL40"/>
      <c r="AN40" s="43"/>
      <c r="AO40" s="43"/>
      <c r="AP40" s="43"/>
    </row>
    <row r="41" spans="8:42" ht="15" customHeight="1">
      <c r="I41"/>
      <c r="J41"/>
      <c r="K41"/>
      <c r="L41"/>
      <c r="AB41" s="43"/>
      <c r="AC41"/>
      <c r="AD41"/>
      <c r="AE41"/>
      <c r="AF41"/>
      <c r="AG41"/>
      <c r="AH41"/>
      <c r="AI41"/>
      <c r="AJ41"/>
      <c r="AK41"/>
      <c r="AL41"/>
      <c r="AN41" s="43"/>
      <c r="AO41" s="43"/>
      <c r="AP41" s="43"/>
    </row>
    <row r="42" spans="8:42" ht="15" customHeight="1">
      <c r="AB42"/>
      <c r="AC42"/>
      <c r="AD42"/>
      <c r="AE42"/>
      <c r="AF42"/>
      <c r="AG42"/>
      <c r="AH42"/>
      <c r="AI42"/>
      <c r="AJ42"/>
      <c r="AK42"/>
      <c r="AL42"/>
      <c r="AN42" s="43"/>
      <c r="AO42" s="43"/>
      <c r="AP42" s="43"/>
    </row>
    <row r="43" spans="8:42" ht="15" customHeight="1">
      <c r="AB43"/>
      <c r="AC43"/>
      <c r="AD43"/>
      <c r="AE43"/>
      <c r="AF43"/>
      <c r="AG43"/>
      <c r="AH43"/>
      <c r="AI43"/>
      <c r="AJ43"/>
      <c r="AK43"/>
      <c r="AL43"/>
      <c r="AN43" s="43"/>
      <c r="AO43" s="43"/>
      <c r="AP43" s="43"/>
    </row>
    <row r="44" spans="8:42" ht="15" customHeight="1">
      <c r="AB44"/>
      <c r="AC44"/>
      <c r="AD44"/>
      <c r="AE44"/>
      <c r="AF44"/>
      <c r="AG44"/>
      <c r="AH44"/>
      <c r="AI44"/>
      <c r="AJ44"/>
      <c r="AK44"/>
      <c r="AL44"/>
      <c r="AN44" s="43"/>
      <c r="AO44" s="43"/>
      <c r="AP44" s="43"/>
    </row>
    <row r="45" spans="8:42" ht="15" customHeight="1">
      <c r="H45" s="2" t="s">
        <v>227</v>
      </c>
      <c r="AB45"/>
      <c r="AC45"/>
      <c r="AD45"/>
      <c r="AE45"/>
      <c r="AF45"/>
      <c r="AG45"/>
      <c r="AH45"/>
      <c r="AI45"/>
      <c r="AJ45"/>
      <c r="AK45"/>
      <c r="AL45"/>
      <c r="AM45" s="43"/>
      <c r="AN45" s="43"/>
      <c r="AO45" s="43"/>
      <c r="AP45" s="43"/>
    </row>
    <row r="46" spans="8:42" ht="15" customHeight="1">
      <c r="AB46"/>
      <c r="AC46"/>
      <c r="AD46"/>
      <c r="AE46"/>
      <c r="AF46"/>
      <c r="AG46"/>
      <c r="AH46"/>
      <c r="AI46"/>
      <c r="AJ46"/>
      <c r="AK46"/>
      <c r="AL46"/>
      <c r="AM46" s="43"/>
      <c r="AN46" s="43"/>
      <c r="AO46" s="43"/>
      <c r="AP46" s="43"/>
    </row>
    <row r="47" spans="8:42" ht="15" customHeight="1">
      <c r="AB47"/>
      <c r="AC47"/>
      <c r="AD47"/>
      <c r="AE47"/>
      <c r="AF47"/>
      <c r="AG47"/>
      <c r="AH47"/>
      <c r="AI47"/>
      <c r="AJ47"/>
      <c r="AK47"/>
      <c r="AL47"/>
      <c r="AM47" s="43"/>
      <c r="AN47" s="43"/>
      <c r="AO47" s="43"/>
      <c r="AP47" s="43"/>
    </row>
    <row r="48" spans="8:42" ht="15" customHeight="1">
      <c r="AB48"/>
      <c r="AC48"/>
      <c r="AD48"/>
      <c r="AE48"/>
      <c r="AF48"/>
      <c r="AG48"/>
      <c r="AH48"/>
      <c r="AI48"/>
      <c r="AJ48"/>
      <c r="AK48"/>
      <c r="AL48"/>
      <c r="AM48" s="43"/>
      <c r="AN48" s="43"/>
      <c r="AO48" s="43"/>
      <c r="AP48" s="43"/>
    </row>
    <row r="49" spans="28:42" ht="15" customHeight="1">
      <c r="AB49"/>
      <c r="AC49"/>
      <c r="AD49"/>
      <c r="AE49"/>
      <c r="AF49"/>
      <c r="AG49"/>
      <c r="AH49"/>
      <c r="AI49"/>
      <c r="AJ49"/>
      <c r="AK49"/>
      <c r="AL49"/>
      <c r="AM49" s="43"/>
      <c r="AN49" s="43"/>
      <c r="AO49" s="43"/>
      <c r="AP49" s="43"/>
    </row>
    <row r="50" spans="28:42" ht="15" customHeight="1">
      <c r="AB50"/>
      <c r="AC50"/>
      <c r="AD50"/>
      <c r="AE50"/>
      <c r="AF50"/>
      <c r="AG50"/>
      <c r="AH50"/>
      <c r="AI50"/>
      <c r="AJ50"/>
      <c r="AK50"/>
      <c r="AL50"/>
      <c r="AM50" s="43"/>
      <c r="AN50" s="43"/>
      <c r="AO50" s="43"/>
      <c r="AP50" s="43"/>
    </row>
    <row r="51" spans="28:42" ht="15" customHeight="1">
      <c r="AB51"/>
      <c r="AC51"/>
      <c r="AD51"/>
      <c r="AE51"/>
      <c r="AF51"/>
      <c r="AG51"/>
      <c r="AH51"/>
      <c r="AI51"/>
      <c r="AJ51"/>
      <c r="AK51"/>
      <c r="AL51"/>
      <c r="AM51" s="43"/>
      <c r="AN51" s="43"/>
      <c r="AO51" s="43"/>
      <c r="AP51" s="43"/>
    </row>
    <row r="52" spans="28:42" ht="15" customHeight="1">
      <c r="AB52"/>
      <c r="AC52"/>
      <c r="AD52"/>
      <c r="AE52"/>
      <c r="AF52"/>
      <c r="AG52"/>
      <c r="AH52"/>
      <c r="AI52"/>
      <c r="AJ52"/>
      <c r="AK52"/>
      <c r="AL52"/>
      <c r="AM52" s="43"/>
      <c r="AN52" s="43"/>
      <c r="AO52" s="43"/>
      <c r="AP52" s="43"/>
    </row>
    <row r="53" spans="28:42" ht="15" customHeight="1">
      <c r="AB53"/>
      <c r="AC53"/>
      <c r="AD53"/>
      <c r="AE53"/>
      <c r="AF53"/>
      <c r="AG53"/>
      <c r="AH53"/>
      <c r="AI53"/>
      <c r="AJ53"/>
      <c r="AK53"/>
      <c r="AL53"/>
      <c r="AM53" s="43"/>
      <c r="AN53" s="43"/>
      <c r="AO53" s="43"/>
      <c r="AP53" s="43"/>
    </row>
    <row r="54" spans="28:42" ht="15" customHeight="1">
      <c r="AB54"/>
      <c r="AC54"/>
      <c r="AD54"/>
      <c r="AE54"/>
      <c r="AF54"/>
      <c r="AG54"/>
      <c r="AH54"/>
      <c r="AI54"/>
      <c r="AJ54"/>
      <c r="AK54"/>
      <c r="AL54"/>
      <c r="AM54" s="43"/>
      <c r="AN54" s="43"/>
      <c r="AO54" s="43"/>
      <c r="AP54" s="43"/>
    </row>
    <row r="55" spans="28:42" ht="15" customHeight="1">
      <c r="AB55"/>
      <c r="AC55"/>
      <c r="AD55"/>
      <c r="AE55"/>
      <c r="AF55"/>
      <c r="AG55"/>
      <c r="AH55"/>
      <c r="AI55"/>
      <c r="AJ55"/>
      <c r="AK55"/>
      <c r="AL55"/>
    </row>
    <row r="56" spans="28:42" ht="15" customHeight="1">
      <c r="AB56"/>
      <c r="AC56"/>
      <c r="AD56"/>
      <c r="AE56"/>
      <c r="AF56"/>
      <c r="AG56"/>
      <c r="AH56"/>
      <c r="AI56"/>
      <c r="AJ56"/>
      <c r="AK56"/>
      <c r="AL56"/>
    </row>
    <row r="57" spans="28:42" ht="15" customHeight="1">
      <c r="AB57"/>
      <c r="AC57"/>
      <c r="AD57"/>
      <c r="AE57"/>
      <c r="AF57"/>
      <c r="AG57"/>
      <c r="AH57"/>
      <c r="AI57"/>
      <c r="AJ57"/>
      <c r="AK57"/>
      <c r="AL57"/>
    </row>
    <row r="58" spans="28:42" ht="15" customHeight="1">
      <c r="AB58"/>
      <c r="AC58"/>
      <c r="AD58"/>
      <c r="AE58"/>
      <c r="AF58"/>
      <c r="AG58"/>
      <c r="AH58"/>
      <c r="AI58"/>
      <c r="AJ58"/>
      <c r="AK58"/>
      <c r="AL58"/>
    </row>
    <row r="59" spans="28:42" ht="15" customHeight="1">
      <c r="AB59"/>
      <c r="AC59"/>
      <c r="AD59"/>
      <c r="AE59"/>
      <c r="AF59"/>
      <c r="AG59"/>
      <c r="AH59"/>
      <c r="AI59"/>
      <c r="AJ59"/>
      <c r="AK59"/>
    </row>
    <row r="60" spans="28:42" ht="15" customHeight="1">
      <c r="AB60"/>
      <c r="AC60"/>
      <c r="AD60"/>
      <c r="AE60"/>
      <c r="AF60"/>
      <c r="AG60"/>
      <c r="AH60"/>
      <c r="AI60"/>
      <c r="AJ60"/>
      <c r="AK60"/>
    </row>
    <row r="61" spans="28:42" ht="15" customHeight="1">
      <c r="AB61"/>
      <c r="AC61"/>
      <c r="AD61"/>
      <c r="AE61"/>
      <c r="AF61"/>
      <c r="AG61"/>
      <c r="AH61"/>
      <c r="AI61"/>
      <c r="AJ61"/>
      <c r="AK61"/>
    </row>
    <row r="62" spans="28:42" ht="15" customHeight="1">
      <c r="AB62"/>
      <c r="AC62"/>
      <c r="AD62"/>
      <c r="AE62"/>
      <c r="AF62"/>
      <c r="AG62"/>
      <c r="AH62"/>
      <c r="AI62"/>
      <c r="AJ62"/>
      <c r="AK62"/>
    </row>
    <row r="63" spans="28:42" ht="15" customHeight="1">
      <c r="AB63"/>
      <c r="AC63"/>
      <c r="AD63"/>
      <c r="AE63"/>
      <c r="AF63"/>
      <c r="AG63"/>
      <c r="AH63"/>
      <c r="AI63"/>
      <c r="AJ63"/>
      <c r="AK63"/>
    </row>
    <row r="64" spans="28:42" ht="15" customHeight="1">
      <c r="AB64"/>
      <c r="AC64"/>
      <c r="AD64"/>
      <c r="AE64"/>
      <c r="AF64"/>
      <c r="AG64"/>
      <c r="AH64"/>
      <c r="AI64"/>
      <c r="AJ64"/>
      <c r="AK64"/>
    </row>
    <row r="83" spans="33:33" ht="15" customHeight="1">
      <c r="AG83" s="3"/>
    </row>
  </sheetData>
  <sheetProtection algorithmName="SHA-512" hashValue="lOaj2QZFJQGRyKiy+2FQQfqZxEudPXspjS8zvsWvdPhI+TlFo+ye39RCrhAcZQkr3cmpWpBngWhpjEdE+IIBVg==" saltValue="smK++Wp7/+Loaywr4pUICg==" spinCount="100000" sheet="1" objects="1" scenarios="1" selectLockedCells="1"/>
  <mergeCells count="15">
    <mergeCell ref="A2:Q2"/>
    <mergeCell ref="G6:G7"/>
    <mergeCell ref="I11:K11"/>
    <mergeCell ref="I12:K12"/>
    <mergeCell ref="I13:K13"/>
    <mergeCell ref="H6:K7"/>
    <mergeCell ref="H9:K10"/>
    <mergeCell ref="G4:J5"/>
    <mergeCell ref="I24:K24"/>
    <mergeCell ref="I25:K25"/>
    <mergeCell ref="H15:K16"/>
    <mergeCell ref="H21:K22"/>
    <mergeCell ref="I18:K18"/>
    <mergeCell ref="I23:K23"/>
    <mergeCell ref="I19:K19"/>
  </mergeCells>
  <pageMargins left="0.25" right="0.25" top="0.75" bottom="0.75" header="0.3" footer="0.3"/>
  <pageSetup paperSize="17" orientation="landscape" r:id="rId1"/>
  <drawing r:id="rId2"/>
  <tableParts count="5">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AC79"/>
  <sheetViews>
    <sheetView showGridLines="0" showRowColHeaders="0" zoomScale="80" zoomScaleNormal="80" zoomScaleSheetLayoutView="80" workbookViewId="0">
      <selection activeCell="G11" sqref="G11:I11"/>
    </sheetView>
  </sheetViews>
  <sheetFormatPr defaultColWidth="9.90625" defaultRowHeight="11.5"/>
  <cols>
    <col min="1" max="1" width="23.7265625" style="4" customWidth="1"/>
    <col min="2" max="2" width="3.7265625" style="4" customWidth="1"/>
    <col min="3" max="3" width="3" style="2" customWidth="1"/>
    <col min="4" max="4" width="16.36328125" style="2" customWidth="1"/>
    <col min="5" max="5" width="12.26953125" style="2" customWidth="1"/>
    <col min="6" max="6" width="5.26953125" style="2" customWidth="1"/>
    <col min="7" max="7" width="7.08984375" style="2" customWidth="1"/>
    <col min="8" max="8" width="6.453125" style="2" customWidth="1"/>
    <col min="9" max="9" width="25.08984375" style="2" customWidth="1"/>
    <col min="10" max="11" width="8.6328125" style="2" customWidth="1"/>
    <col min="12" max="12" width="5.26953125" style="2" customWidth="1"/>
    <col min="13" max="13" width="38.90625" style="2" customWidth="1"/>
    <col min="14" max="14" width="10.08984375" style="2" customWidth="1"/>
    <col min="15" max="15" width="5.7265625" style="2" customWidth="1"/>
    <col min="16" max="16" width="16.36328125" style="2" customWidth="1"/>
    <col min="17" max="17" width="85.90625" style="2" hidden="1" customWidth="1"/>
    <col min="18" max="18" width="21.6328125" style="2" hidden="1" customWidth="1"/>
    <col min="19" max="19" width="18.453125" style="2" hidden="1" customWidth="1"/>
    <col min="20" max="20" width="12.36328125" style="2" hidden="1" customWidth="1"/>
    <col min="21" max="21" width="28.36328125" style="2" hidden="1" customWidth="1"/>
    <col min="22" max="22" width="17.26953125" style="2" hidden="1" customWidth="1"/>
    <col min="23" max="24" width="9.90625" style="2" customWidth="1"/>
    <col min="25" max="16384" width="9.90625" style="2"/>
  </cols>
  <sheetData>
    <row r="1" spans="1:27" ht="65" customHeight="1" thickBot="1">
      <c r="A1" s="385"/>
      <c r="B1" s="5"/>
      <c r="C1" s="5"/>
      <c r="D1" s="5"/>
      <c r="E1" s="5"/>
      <c r="F1" s="5"/>
      <c r="G1" s="5"/>
      <c r="H1" s="5"/>
      <c r="I1" s="5"/>
      <c r="J1" s="5"/>
      <c r="K1" s="5"/>
      <c r="L1" s="5"/>
      <c r="M1" s="5"/>
      <c r="N1" s="5"/>
      <c r="O1" s="249" t="s">
        <v>1</v>
      </c>
      <c r="Q1" s="3"/>
      <c r="R1" s="3"/>
      <c r="S1" s="3"/>
      <c r="T1" s="3"/>
    </row>
    <row r="2" spans="1:27" ht="18" customHeight="1">
      <c r="A2" s="419" t="s">
        <v>371</v>
      </c>
      <c r="B2" s="419"/>
      <c r="C2" s="419"/>
      <c r="D2" s="419"/>
      <c r="E2" s="419"/>
      <c r="F2" s="419"/>
      <c r="G2" s="419"/>
      <c r="H2" s="419"/>
      <c r="I2" s="419"/>
      <c r="J2" s="419"/>
      <c r="K2" s="419"/>
      <c r="L2" s="419"/>
      <c r="M2" s="419"/>
      <c r="N2" s="419"/>
      <c r="O2" s="419"/>
      <c r="Q2" s="118" t="s">
        <v>67</v>
      </c>
      <c r="R2" s="119" t="s">
        <v>3</v>
      </c>
      <c r="S2" s="117" t="s">
        <v>84</v>
      </c>
      <c r="T2" s="3"/>
      <c r="Y2" s="23"/>
      <c r="Z2" s="3"/>
      <c r="AA2" s="11"/>
    </row>
    <row r="3" spans="1:27" ht="15" customHeight="1">
      <c r="A3" s="388"/>
      <c r="Q3" s="92" t="s">
        <v>12</v>
      </c>
      <c r="R3" s="120">
        <v>0.25</v>
      </c>
      <c r="S3" s="81">
        <v>13</v>
      </c>
      <c r="T3" s="3"/>
      <c r="Y3" s="23"/>
      <c r="Z3" s="3"/>
      <c r="AA3" s="11"/>
    </row>
    <row r="4" spans="1:27" ht="15.75" customHeight="1">
      <c r="A4" s="390"/>
      <c r="B4" s="18"/>
      <c r="G4" s="433"/>
      <c r="H4" s="433"/>
      <c r="I4" s="433"/>
      <c r="J4" s="433"/>
      <c r="K4" s="433"/>
      <c r="L4" s="25"/>
      <c r="M4" s="24"/>
      <c r="N4" s="24"/>
      <c r="Q4" s="92" t="s">
        <v>13</v>
      </c>
      <c r="R4" s="120">
        <v>0.75</v>
      </c>
      <c r="S4" s="81">
        <v>39</v>
      </c>
      <c r="T4" s="3"/>
      <c r="Y4" s="23"/>
      <c r="Z4" s="3"/>
      <c r="AA4" s="3"/>
    </row>
    <row r="5" spans="1:27" ht="35.25" customHeight="1">
      <c r="A5" s="389"/>
      <c r="F5" s="3"/>
      <c r="G5" s="373">
        <f>S3</f>
        <v>13</v>
      </c>
      <c r="H5" s="449" t="s">
        <v>369</v>
      </c>
      <c r="I5" s="449"/>
      <c r="J5" s="449"/>
      <c r="K5" s="449"/>
      <c r="L5" s="3"/>
      <c r="M5" s="437" t="s">
        <v>351</v>
      </c>
      <c r="N5" s="437"/>
      <c r="O5" s="3"/>
      <c r="Q5" s="26"/>
      <c r="R5" s="275" t="s">
        <v>88</v>
      </c>
      <c r="S5" s="127">
        <v>52</v>
      </c>
      <c r="T5" s="3"/>
      <c r="Y5" s="23"/>
      <c r="Z5" s="3"/>
      <c r="AA5" s="3"/>
    </row>
    <row r="6" spans="1:27" ht="18.75" customHeight="1">
      <c r="A6" s="394"/>
      <c r="F6" s="3"/>
      <c r="G6" s="3"/>
      <c r="H6" s="3"/>
      <c r="I6" s="3"/>
      <c r="J6" s="291" t="s">
        <v>88</v>
      </c>
      <c r="K6" s="292">
        <f>S5</f>
        <v>52</v>
      </c>
      <c r="L6" s="3"/>
      <c r="M6" s="351" t="str">
        <f t="shared" ref="M6:N8" si="0">Q30</f>
        <v>Didn't think it was serious enough to report</v>
      </c>
      <c r="N6" s="352">
        <f t="shared" si="0"/>
        <v>0.44</v>
      </c>
      <c r="O6" s="3"/>
      <c r="Q6" s="177" t="s">
        <v>55</v>
      </c>
      <c r="R6" s="189" t="s">
        <v>3</v>
      </c>
      <c r="S6" s="181" t="s">
        <v>84</v>
      </c>
      <c r="T6" s="3"/>
      <c r="Y6" s="23"/>
      <c r="Z6" s="3"/>
      <c r="AA6" s="3"/>
    </row>
    <row r="7" spans="1:27" s="3" customFormat="1" ht="18.75" customHeight="1">
      <c r="A7" s="391"/>
      <c r="B7" s="1"/>
      <c r="D7" s="11"/>
      <c r="E7" s="11"/>
      <c r="G7" s="454">
        <f>'Reporting SV'!R7</f>
        <v>0.55769230769230771</v>
      </c>
      <c r="H7" s="454"/>
      <c r="I7" s="449" t="s">
        <v>370</v>
      </c>
      <c r="J7" s="449"/>
      <c r="K7" s="449"/>
      <c r="M7" s="351" t="str">
        <f t="shared" si="0"/>
        <v>Wanted to forget it happened</v>
      </c>
      <c r="N7" s="352">
        <f t="shared" si="0"/>
        <v>0.42</v>
      </c>
      <c r="P7" s="11"/>
      <c r="Q7" s="176" t="s">
        <v>56</v>
      </c>
      <c r="R7" s="349">
        <v>0.55769230769230771</v>
      </c>
      <c r="S7" s="193">
        <v>29</v>
      </c>
      <c r="Y7" s="2"/>
      <c r="Z7" s="2"/>
      <c r="AA7" s="2"/>
    </row>
    <row r="8" spans="1:27" s="3" customFormat="1" ht="18.75" customHeight="1">
      <c r="A8" s="392"/>
      <c r="B8" s="1"/>
      <c r="D8" s="11"/>
      <c r="E8" s="11"/>
      <c r="G8" s="454"/>
      <c r="H8" s="454"/>
      <c r="I8" s="449"/>
      <c r="J8" s="449"/>
      <c r="K8" s="449"/>
      <c r="M8" s="351" t="str">
        <f t="shared" si="0"/>
        <v>Lack of proof that the incident happened</v>
      </c>
      <c r="N8" s="352">
        <f t="shared" si="0"/>
        <v>0.34</v>
      </c>
      <c r="Q8" s="176" t="s">
        <v>61</v>
      </c>
      <c r="R8" s="96">
        <v>0.28846153846153844</v>
      </c>
      <c r="S8" s="193">
        <v>15</v>
      </c>
      <c r="Y8" s="2"/>
      <c r="Z8" s="2"/>
      <c r="AA8" s="2"/>
    </row>
    <row r="9" spans="1:27" s="3" customFormat="1" ht="18.75" customHeight="1">
      <c r="A9" s="392"/>
      <c r="B9" s="1"/>
      <c r="J9" s="291" t="s">
        <v>88</v>
      </c>
      <c r="K9" s="292">
        <f>S15</f>
        <v>52</v>
      </c>
      <c r="M9" s="361" t="s">
        <v>88</v>
      </c>
      <c r="N9" s="362">
        <f>S42</f>
        <v>50</v>
      </c>
      <c r="Q9" s="176" t="s">
        <v>59</v>
      </c>
      <c r="R9" s="96">
        <v>0.15384615384615385</v>
      </c>
      <c r="S9" s="194">
        <v>8</v>
      </c>
      <c r="Y9" s="2"/>
      <c r="Z9" s="2"/>
      <c r="AA9" s="4"/>
    </row>
    <row r="10" spans="1:27" s="3" customFormat="1" ht="30" customHeight="1">
      <c r="A10" s="392"/>
      <c r="B10" s="1"/>
      <c r="G10" s="450" t="s">
        <v>327</v>
      </c>
      <c r="H10" s="450"/>
      <c r="I10" s="450"/>
      <c r="J10" s="450"/>
      <c r="O10" s="1"/>
      <c r="Q10" s="176" t="s">
        <v>152</v>
      </c>
      <c r="R10" s="96">
        <v>0.13461538461538461</v>
      </c>
      <c r="S10" s="194">
        <v>7</v>
      </c>
      <c r="Y10" s="2"/>
      <c r="Z10" s="2"/>
      <c r="AA10" s="12"/>
    </row>
    <row r="11" spans="1:27" s="3" customFormat="1" ht="27" customHeight="1">
      <c r="A11" s="392"/>
      <c r="B11" s="1"/>
      <c r="G11" s="451" t="str">
        <f>Q18</f>
        <v>Listened sympathetically without criticizing or blaming you</v>
      </c>
      <c r="H11" s="452"/>
      <c r="I11" s="453"/>
      <c r="J11" s="350">
        <f>R18</f>
        <v>0.58333333333333337</v>
      </c>
      <c r="M11"/>
      <c r="Q11" s="150" t="s">
        <v>158</v>
      </c>
      <c r="R11" s="96">
        <v>5.7692307692307696E-2</v>
      </c>
      <c r="S11" s="193">
        <v>3</v>
      </c>
      <c r="Y11" s="2"/>
      <c r="Z11" s="2"/>
      <c r="AA11" s="10"/>
    </row>
    <row r="12" spans="1:27" s="3" customFormat="1" ht="27" customHeight="1">
      <c r="A12" s="392"/>
      <c r="B12" s="1"/>
      <c r="F12" s="288"/>
      <c r="G12" s="451" t="str">
        <f>Q19</f>
        <v>Validated and believed your experience</v>
      </c>
      <c r="H12" s="452"/>
      <c r="I12" s="453"/>
      <c r="J12" s="350">
        <f>R19</f>
        <v>0.55555555555555558</v>
      </c>
      <c r="M12"/>
      <c r="Q12" s="176" t="s">
        <v>153</v>
      </c>
      <c r="R12" s="96">
        <v>3.8461538461538464E-2</v>
      </c>
      <c r="S12" s="194">
        <v>2</v>
      </c>
      <c r="Y12" s="2"/>
      <c r="Z12" s="2"/>
      <c r="AA12" s="10"/>
    </row>
    <row r="13" spans="1:27" ht="27" customHeight="1">
      <c r="A13" s="388"/>
      <c r="F13" s="3"/>
      <c r="G13" s="451" t="str">
        <f>Q20</f>
        <v>Responded in a way that made you feel supported</v>
      </c>
      <c r="H13" s="452"/>
      <c r="I13" s="453"/>
      <c r="J13" s="350">
        <f>R20</f>
        <v>0.52777777777777779</v>
      </c>
      <c r="K13" s="3"/>
      <c r="L13" s="3"/>
      <c r="M13" s="3"/>
      <c r="N13" s="3"/>
      <c r="O13" s="3"/>
      <c r="Q13" s="195" t="s">
        <v>57</v>
      </c>
      <c r="R13" s="196">
        <v>0</v>
      </c>
      <c r="S13" s="197">
        <v>0</v>
      </c>
      <c r="T13" s="3"/>
      <c r="AA13" s="10"/>
    </row>
    <row r="14" spans="1:27" ht="15.75" customHeight="1">
      <c r="A14" s="388"/>
      <c r="G14" s="299"/>
      <c r="H14" s="299"/>
      <c r="I14" s="299" t="s">
        <v>88</v>
      </c>
      <c r="J14" s="311">
        <f>S27</f>
        <v>36</v>
      </c>
      <c r="Q14" s="3"/>
      <c r="R14" s="3"/>
      <c r="S14" s="3"/>
      <c r="T14" s="3"/>
      <c r="AA14" s="10"/>
    </row>
    <row r="15" spans="1:27" ht="15.75" customHeight="1">
      <c r="A15" s="388"/>
      <c r="Q15" s="3"/>
      <c r="R15" s="121" t="s">
        <v>88</v>
      </c>
      <c r="S15" s="77">
        <v>52</v>
      </c>
      <c r="T15" s="3"/>
      <c r="AA15" s="10"/>
    </row>
    <row r="16" spans="1:27" ht="15.75" customHeight="1">
      <c r="A16" s="388"/>
      <c r="Q16" s="3"/>
      <c r="R16" s="3"/>
      <c r="S16" s="3"/>
      <c r="T16" s="3"/>
      <c r="Y16" s="10"/>
      <c r="AA16" s="10"/>
    </row>
    <row r="17" spans="1:29" ht="15.75" customHeight="1">
      <c r="A17" s="388"/>
      <c r="Q17" s="188" t="s">
        <v>62</v>
      </c>
      <c r="R17" s="189" t="s">
        <v>3</v>
      </c>
      <c r="S17" s="181" t="s">
        <v>84</v>
      </c>
      <c r="Y17" s="14"/>
      <c r="AA17" s="10"/>
    </row>
    <row r="18" spans="1:29" ht="15.75" customHeight="1">
      <c r="A18" s="388"/>
      <c r="Q18" s="176" t="s">
        <v>160</v>
      </c>
      <c r="R18" s="97">
        <v>0.58333333333333337</v>
      </c>
      <c r="S18" s="142">
        <v>21</v>
      </c>
      <c r="T18" s="23"/>
      <c r="AA18" s="10"/>
    </row>
    <row r="19" spans="1:29" ht="15.75" customHeight="1">
      <c r="A19" s="388"/>
      <c r="Q19" s="176" t="s">
        <v>159</v>
      </c>
      <c r="R19" s="97">
        <v>0.55555555555555558</v>
      </c>
      <c r="S19" s="142">
        <v>20</v>
      </c>
      <c r="T19" s="23"/>
      <c r="AA19" s="10"/>
    </row>
    <row r="20" spans="1:29" ht="25.25" customHeight="1">
      <c r="A20" s="388"/>
      <c r="Q20" s="176" t="s">
        <v>63</v>
      </c>
      <c r="R20" s="97">
        <v>0.52777777777777779</v>
      </c>
      <c r="S20" s="142">
        <v>19</v>
      </c>
      <c r="T20" s="23"/>
    </row>
    <row r="21" spans="1:29" ht="14.5" customHeight="1">
      <c r="Q21" s="176" t="s">
        <v>64</v>
      </c>
      <c r="R21" s="97">
        <v>0.30555555555555558</v>
      </c>
      <c r="S21" s="142">
        <v>11</v>
      </c>
      <c r="T21" s="23"/>
    </row>
    <row r="22" spans="1:29" ht="15.75" customHeight="1">
      <c r="Q22" s="176" t="s">
        <v>66</v>
      </c>
      <c r="R22" s="97">
        <v>0.25</v>
      </c>
      <c r="S22" s="142">
        <v>9</v>
      </c>
      <c r="T22" s="23"/>
    </row>
    <row r="23" spans="1:29" ht="8.25" customHeight="1">
      <c r="C23" s="20"/>
      <c r="Q23" s="176" t="s">
        <v>65</v>
      </c>
      <c r="R23" s="97">
        <v>0.22222222222222221</v>
      </c>
      <c r="S23" s="142">
        <v>8</v>
      </c>
      <c r="AA23" s="11"/>
    </row>
    <row r="24" spans="1:29" ht="15.75" customHeight="1">
      <c r="F24" s="288"/>
      <c r="G24" s="315"/>
      <c r="H24" s="315"/>
      <c r="I24" s="315"/>
      <c r="Q24" s="176" t="s">
        <v>102</v>
      </c>
      <c r="R24" s="97">
        <v>0.16666666666666666</v>
      </c>
      <c r="S24" s="142">
        <v>6</v>
      </c>
      <c r="Y24" s="3"/>
      <c r="AA24" s="11"/>
    </row>
    <row r="25" spans="1:29" ht="15.75" customHeight="1">
      <c r="Q25" s="195" t="s">
        <v>76</v>
      </c>
      <c r="R25" s="149">
        <v>0.16666666666666666</v>
      </c>
      <c r="S25" s="148">
        <v>6</v>
      </c>
      <c r="AA25" s="11"/>
    </row>
    <row r="26" spans="1:29" ht="15.75" customHeight="1">
      <c r="M26" s="299"/>
      <c r="N26" s="299"/>
      <c r="O26" s="311"/>
      <c r="AA26" s="3"/>
    </row>
    <row r="27" spans="1:29" ht="15.75" customHeight="1">
      <c r="Q27" s="26"/>
      <c r="R27" s="109" t="s">
        <v>88</v>
      </c>
      <c r="S27" s="78">
        <v>36</v>
      </c>
      <c r="AA27" s="11"/>
    </row>
    <row r="28" spans="1:29" ht="15.75" customHeight="1">
      <c r="C28" s="129"/>
      <c r="D28" s="127"/>
      <c r="E28" s="128"/>
      <c r="F28" s="128"/>
      <c r="G28" s="38"/>
      <c r="H28" s="38"/>
      <c r="I28" s="38"/>
      <c r="J28" s="127"/>
      <c r="K28" s="127"/>
      <c r="R28" s="19"/>
    </row>
    <row r="29" spans="1:29">
      <c r="L29" s="35"/>
      <c r="Q29" s="188" t="s">
        <v>68</v>
      </c>
      <c r="R29" s="189" t="s">
        <v>3</v>
      </c>
      <c r="S29" s="181" t="s">
        <v>84</v>
      </c>
      <c r="T29" s="326" t="s">
        <v>223</v>
      </c>
      <c r="AC29" s="3"/>
    </row>
    <row r="30" spans="1:29">
      <c r="Q30" s="191" t="s">
        <v>183</v>
      </c>
      <c r="R30" s="316">
        <v>0.44</v>
      </c>
      <c r="S30" s="142">
        <v>22</v>
      </c>
      <c r="T30" s="217">
        <v>3</v>
      </c>
      <c r="AC30" s="3"/>
    </row>
    <row r="31" spans="1:29">
      <c r="Q31" s="191" t="s">
        <v>75</v>
      </c>
      <c r="R31" s="84">
        <v>0.42</v>
      </c>
      <c r="S31" s="142">
        <v>21</v>
      </c>
      <c r="T31" s="142">
        <v>2</v>
      </c>
      <c r="AC31" s="3"/>
    </row>
    <row r="32" spans="1:29">
      <c r="Q32" s="191" t="s">
        <v>73</v>
      </c>
      <c r="R32" s="84">
        <v>0.34</v>
      </c>
      <c r="S32" s="142">
        <v>17</v>
      </c>
      <c r="T32" s="142"/>
      <c r="AC32" s="3"/>
    </row>
    <row r="33" spans="10:29">
      <c r="Q33" s="191" t="s">
        <v>71</v>
      </c>
      <c r="R33" s="84">
        <v>0.3</v>
      </c>
      <c r="S33" s="142">
        <v>15</v>
      </c>
      <c r="T33" s="142"/>
      <c r="AC33" s="3"/>
    </row>
    <row r="34" spans="10:29">
      <c r="Q34" s="191" t="s">
        <v>72</v>
      </c>
      <c r="R34" s="84">
        <v>0.28000000000000003</v>
      </c>
      <c r="S34" s="142">
        <v>14</v>
      </c>
      <c r="T34" s="142">
        <v>1</v>
      </c>
      <c r="AC34" s="3"/>
    </row>
    <row r="35" spans="10:29">
      <c r="Q35" s="191" t="s">
        <v>74</v>
      </c>
      <c r="R35" s="84">
        <v>0.26</v>
      </c>
      <c r="S35" s="142">
        <v>13</v>
      </c>
      <c r="T35" s="142"/>
    </row>
    <row r="36" spans="10:29" ht="23">
      <c r="Q36" s="191" t="s">
        <v>171</v>
      </c>
      <c r="R36" s="84">
        <v>0.22</v>
      </c>
      <c r="S36" s="142">
        <v>11</v>
      </c>
      <c r="T36" s="142"/>
    </row>
    <row r="37" spans="10:29" ht="12" customHeight="1">
      <c r="Q37" s="191" t="s">
        <v>170</v>
      </c>
      <c r="R37" s="84">
        <v>0.18</v>
      </c>
      <c r="S37" s="142">
        <v>9</v>
      </c>
      <c r="T37" s="142"/>
    </row>
    <row r="38" spans="10:29">
      <c r="Q38" s="175" t="s">
        <v>69</v>
      </c>
      <c r="R38" s="84">
        <v>0.14000000000000001</v>
      </c>
      <c r="S38" s="142">
        <v>7</v>
      </c>
      <c r="T38" s="142"/>
    </row>
    <row r="39" spans="10:29">
      <c r="Q39" s="191" t="s">
        <v>0</v>
      </c>
      <c r="R39" s="84">
        <v>0.14000000000000001</v>
      </c>
      <c r="S39" s="142">
        <v>7</v>
      </c>
      <c r="T39" s="142"/>
    </row>
    <row r="40" spans="10:29" ht="11.25" customHeight="1">
      <c r="Q40" s="313" t="s">
        <v>70</v>
      </c>
      <c r="R40" s="147">
        <v>0.06</v>
      </c>
      <c r="S40" s="148">
        <v>3</v>
      </c>
      <c r="T40" s="148"/>
    </row>
    <row r="42" spans="10:29">
      <c r="J42" s="2" t="s">
        <v>227</v>
      </c>
      <c r="R42" s="121" t="s">
        <v>88</v>
      </c>
      <c r="S42" s="73">
        <v>50</v>
      </c>
      <c r="Z42" s="3"/>
    </row>
    <row r="43" spans="10:29">
      <c r="AA43" s="11"/>
    </row>
    <row r="44" spans="10:29">
      <c r="AA44" s="11"/>
    </row>
    <row r="45" spans="10:29">
      <c r="AA45" s="11"/>
    </row>
    <row r="46" spans="10:29" ht="12.5">
      <c r="Z46" s="27"/>
      <c r="AA46" s="11"/>
    </row>
    <row r="65" spans="21:23">
      <c r="W65" s="3"/>
    </row>
    <row r="66" spans="21:23">
      <c r="W66" s="3"/>
    </row>
    <row r="67" spans="21:23">
      <c r="W67" s="3"/>
    </row>
    <row r="68" spans="21:23">
      <c r="W68" s="3"/>
    </row>
    <row r="69" spans="21:23">
      <c r="V69" s="11"/>
      <c r="W69" s="3"/>
    </row>
    <row r="70" spans="21:23">
      <c r="V70" s="11"/>
    </row>
    <row r="75" spans="21:23">
      <c r="U75" s="3"/>
    </row>
    <row r="76" spans="21:23">
      <c r="U76" s="3"/>
    </row>
    <row r="77" spans="21:23">
      <c r="U77" s="3"/>
      <c r="V77" s="11"/>
    </row>
    <row r="78" spans="21:23">
      <c r="U78" s="3"/>
      <c r="V78" s="11"/>
    </row>
    <row r="79" spans="21:23" ht="12.5">
      <c r="U79" s="27"/>
      <c r="V79" s="21"/>
    </row>
  </sheetData>
  <sheetProtection algorithmName="SHA-512" hashValue="XUa+jthboJln0Qc14O6+tf1lzOQGUnsf4rhHb1pehvFOHA/WFMHV2IgpvwJl0cq/e9qkOrBa6Rtd6YTFVa6vqg==" saltValue="m/QnVRb/tNIxbCZTHG77aQ==" spinCount="100000" sheet="1" objects="1" scenarios="1" selectLockedCells="1" selectUnlockedCells="1"/>
  <mergeCells count="10">
    <mergeCell ref="G12:I12"/>
    <mergeCell ref="G13:I13"/>
    <mergeCell ref="M5:N5"/>
    <mergeCell ref="G7:H8"/>
    <mergeCell ref="I7:K8"/>
    <mergeCell ref="A2:O2"/>
    <mergeCell ref="G4:K4"/>
    <mergeCell ref="H5:K5"/>
    <mergeCell ref="G10:J10"/>
    <mergeCell ref="G11:I11"/>
  </mergeCells>
  <pageMargins left="0.25" right="0.25" top="0.75" bottom="0.75" header="0.3" footer="0.3"/>
  <pageSetup paperSize="5" scale="86" orientation="landscape" r:id="rId1"/>
  <rowBreaks count="1" manualBreakCount="1">
    <brk id="26" max="16383" man="1"/>
  </rowBreaks>
  <colBreaks count="1" manualBreakCount="1">
    <brk id="15" max="1048575" man="1"/>
  </colBreaks>
  <drawing r:id="rId2"/>
  <tableParts count="3">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AQ83"/>
  <sheetViews>
    <sheetView showGridLines="0" showRowColHeaders="0" showWhiteSpace="0" zoomScale="80" zoomScaleNormal="80" zoomScaleSheetLayoutView="90" zoomScalePageLayoutView="80" workbookViewId="0">
      <selection activeCell="G5" sqref="G5:H5"/>
    </sheetView>
  </sheetViews>
  <sheetFormatPr defaultColWidth="9.90625" defaultRowHeight="15" customHeight="1"/>
  <cols>
    <col min="1" max="1" width="23.7265625" style="4" customWidth="1"/>
    <col min="2" max="2" width="3.7265625" style="4" customWidth="1"/>
    <col min="3" max="4" width="9.90625" style="2" customWidth="1"/>
    <col min="5" max="6" width="9.90625" style="2"/>
    <col min="7" max="7" width="11.08984375" style="2" customWidth="1"/>
    <col min="8" max="9" width="9.90625" style="2"/>
    <col min="10" max="10" width="8.6328125" style="2" customWidth="1"/>
    <col min="11" max="15" width="0.90625" style="2" customWidth="1"/>
    <col min="16" max="16" width="8.453125" style="2" customWidth="1"/>
    <col min="17" max="18" width="7" style="2" customWidth="1"/>
    <col min="19" max="19" width="9.90625" style="2" hidden="1" customWidth="1"/>
    <col min="20" max="20" width="0" style="2" hidden="1" customWidth="1"/>
    <col min="21" max="21" width="10" style="3" hidden="1" customWidth="1"/>
    <col min="22" max="27" width="0" style="3" hidden="1" customWidth="1"/>
    <col min="28" max="29" width="0" style="2" hidden="1" customWidth="1"/>
    <col min="30" max="16384" width="9.90625" style="2"/>
  </cols>
  <sheetData>
    <row r="1" spans="1:43" ht="65" customHeight="1" thickBot="1">
      <c r="A1" s="385"/>
      <c r="B1" s="5"/>
      <c r="C1" s="5"/>
      <c r="D1" s="5"/>
      <c r="E1" s="5"/>
      <c r="F1" s="5"/>
      <c r="G1" s="5"/>
      <c r="H1" s="5"/>
      <c r="I1" s="5"/>
      <c r="J1" s="5"/>
      <c r="K1" s="5"/>
      <c r="L1" s="5"/>
      <c r="M1" s="226"/>
      <c r="N1" s="8"/>
      <c r="O1" s="8"/>
      <c r="Q1" s="9" t="s">
        <v>1</v>
      </c>
      <c r="R1" s="9"/>
      <c r="T1"/>
      <c r="U1"/>
      <c r="V1"/>
      <c r="W1"/>
      <c r="X1"/>
      <c r="Y1"/>
      <c r="Z1"/>
      <c r="AA1"/>
      <c r="AB1" s="43"/>
      <c r="AC1"/>
      <c r="AD1"/>
      <c r="AE1"/>
      <c r="AF1"/>
      <c r="AG1"/>
      <c r="AH1"/>
      <c r="AI1"/>
      <c r="AJ1"/>
      <c r="AK1"/>
      <c r="AL1" s="50"/>
      <c r="AM1" s="50"/>
      <c r="AN1" s="43"/>
    </row>
    <row r="2" spans="1:43" ht="18" customHeight="1">
      <c r="A2" s="419" t="s">
        <v>321</v>
      </c>
      <c r="B2" s="419"/>
      <c r="C2" s="419"/>
      <c r="D2" s="419"/>
      <c r="E2" s="419"/>
      <c r="F2" s="419"/>
      <c r="G2" s="419"/>
      <c r="H2" s="419"/>
      <c r="I2" s="419"/>
      <c r="J2" s="419"/>
      <c r="K2" s="419"/>
      <c r="L2" s="419"/>
      <c r="M2" s="419"/>
      <c r="N2" s="419"/>
      <c r="O2" s="419"/>
      <c r="P2" s="419"/>
      <c r="Q2" s="419"/>
      <c r="R2" s="3"/>
      <c r="T2" s="114" t="s">
        <v>128</v>
      </c>
      <c r="U2" s="53" t="str">
        <f>G5</f>
        <v>All Respondents</v>
      </c>
      <c r="V2" s="53">
        <f>VLOOKUP(U2,T12:U14,2,0)</f>
        <v>3</v>
      </c>
      <c r="X2"/>
      <c r="Y2" s="43"/>
      <c r="Z2"/>
      <c r="AA2"/>
      <c r="AB2"/>
      <c r="AC2"/>
      <c r="AD2"/>
      <c r="AE2"/>
      <c r="AF2"/>
      <c r="AG2"/>
      <c r="AH2"/>
      <c r="AI2"/>
      <c r="AJ2"/>
      <c r="AK2"/>
      <c r="AP2" s="1"/>
      <c r="AQ2" s="3"/>
    </row>
    <row r="3" spans="1:43" ht="15" customHeight="1">
      <c r="A3" s="388"/>
      <c r="F3" s="3"/>
      <c r="G3"/>
      <c r="H3"/>
      <c r="I3"/>
      <c r="J3"/>
      <c r="K3"/>
      <c r="L3"/>
      <c r="M3"/>
      <c r="T3" s="135" t="s">
        <v>41</v>
      </c>
      <c r="U3" s="137" t="s">
        <v>3</v>
      </c>
      <c r="V3" s="137" t="s">
        <v>84</v>
      </c>
      <c r="X3"/>
      <c r="Y3" s="43"/>
      <c r="Z3" s="279" t="s">
        <v>292</v>
      </c>
      <c r="AA3" s="43"/>
      <c r="AB3" s="43"/>
      <c r="AC3" s="3"/>
      <c r="AG3"/>
      <c r="AH3"/>
      <c r="AI3"/>
      <c r="AJ3"/>
      <c r="AK3"/>
      <c r="AP3" s="1"/>
      <c r="AQ3" s="3"/>
    </row>
    <row r="4" spans="1:43" ht="2.25" customHeight="1">
      <c r="A4" s="389"/>
      <c r="G4"/>
      <c r="H4"/>
      <c r="I4"/>
      <c r="J4"/>
      <c r="K4"/>
      <c r="L4"/>
      <c r="M4"/>
      <c r="T4" s="87" t="s">
        <v>12</v>
      </c>
      <c r="U4" s="99">
        <f>V4/V7</f>
        <v>0.15704154002026344</v>
      </c>
      <c r="V4" s="87">
        <f>IF($V$2=1, AB14, IF($V$2=2, AB22, IF($V$2=3, AB6,"")))</f>
        <v>155</v>
      </c>
      <c r="X4"/>
      <c r="Y4" s="43"/>
      <c r="Z4" s="48" t="s">
        <v>324</v>
      </c>
      <c r="AA4" s="56"/>
      <c r="AB4" s="56"/>
      <c r="AC4" s="3"/>
      <c r="AG4"/>
      <c r="AH4"/>
      <c r="AI4"/>
      <c r="AJ4"/>
      <c r="AK4"/>
      <c r="AP4" s="1"/>
      <c r="AQ4" s="3"/>
    </row>
    <row r="5" spans="1:43" ht="21" customHeight="1">
      <c r="A5" s="388"/>
      <c r="E5" s="6"/>
      <c r="F5" s="6"/>
      <c r="G5" s="455" t="s">
        <v>375</v>
      </c>
      <c r="H5" s="455"/>
      <c r="I5" s="287" t="s">
        <v>88</v>
      </c>
      <c r="J5" s="286">
        <f>U9</f>
        <v>987</v>
      </c>
      <c r="K5"/>
      <c r="L5"/>
      <c r="M5"/>
      <c r="N5" s="3"/>
      <c r="O5" s="3"/>
      <c r="P5" s="3"/>
      <c r="Q5" s="3"/>
      <c r="R5" s="3"/>
      <c r="S5" s="3"/>
      <c r="T5" s="86" t="s">
        <v>13</v>
      </c>
      <c r="U5" s="99">
        <f>V5/V7</f>
        <v>0.80344478216818638</v>
      </c>
      <c r="V5" s="87">
        <f>IF($V$2=1, AB15, IF($V$2=2, AB23, IF($V$2=3, AB7,"")))</f>
        <v>793</v>
      </c>
      <c r="X5"/>
      <c r="Y5" s="43"/>
      <c r="Z5" s="105" t="s">
        <v>41</v>
      </c>
      <c r="AA5" s="112" t="s">
        <v>3</v>
      </c>
      <c r="AB5" s="112" t="s">
        <v>84</v>
      </c>
      <c r="AC5" s="3"/>
      <c r="AG5"/>
      <c r="AH5"/>
      <c r="AI5"/>
      <c r="AJ5"/>
      <c r="AK5"/>
      <c r="AP5" s="4"/>
    </row>
    <row r="6" spans="1:43" ht="15" customHeight="1">
      <c r="A6" s="390"/>
      <c r="B6" s="18"/>
      <c r="E6" s="6"/>
      <c r="F6" s="6"/>
      <c r="G6"/>
      <c r="H6"/>
      <c r="I6"/>
      <c r="J6"/>
      <c r="K6"/>
      <c r="L6"/>
      <c r="M6"/>
      <c r="N6" s="3"/>
      <c r="O6" s="3"/>
      <c r="P6" s="3"/>
      <c r="Q6" s="3"/>
      <c r="R6" s="3"/>
      <c r="S6" s="3"/>
      <c r="T6" s="86" t="s">
        <v>2</v>
      </c>
      <c r="U6" s="99">
        <f>V6/V7</f>
        <v>3.9513677811550151E-2</v>
      </c>
      <c r="V6" s="87">
        <f>IF($V$2=1, AB16, IF($V$2=2, AB24, IF($V$2=3, AB8,"")))</f>
        <v>39</v>
      </c>
      <c r="X6"/>
      <c r="Y6" s="43"/>
      <c r="Z6" s="87" t="s">
        <v>12</v>
      </c>
      <c r="AA6" s="99">
        <v>0.15704154002026344</v>
      </c>
      <c r="AB6" s="87">
        <v>155</v>
      </c>
      <c r="AC6" s="3"/>
      <c r="AG6"/>
      <c r="AH6"/>
      <c r="AI6"/>
      <c r="AJ6"/>
      <c r="AK6"/>
    </row>
    <row r="7" spans="1:43" ht="15" customHeight="1">
      <c r="A7" s="389"/>
      <c r="E7" s="17"/>
      <c r="F7" s="7"/>
      <c r="G7"/>
      <c r="H7"/>
      <c r="I7"/>
      <c r="J7"/>
      <c r="K7"/>
      <c r="L7"/>
      <c r="M7"/>
      <c r="N7" s="3"/>
      <c r="O7" s="3"/>
      <c r="P7" s="3"/>
      <c r="Q7" s="3"/>
      <c r="R7" s="3"/>
      <c r="S7" s="3"/>
      <c r="T7" s="43"/>
      <c r="U7" s="115" t="s">
        <v>88</v>
      </c>
      <c r="V7" s="116">
        <f>SUM(V4:V6)</f>
        <v>987</v>
      </c>
      <c r="X7"/>
      <c r="Y7" s="43"/>
      <c r="Z7" s="86" t="s">
        <v>13</v>
      </c>
      <c r="AA7" s="99">
        <v>0.80344478216818638</v>
      </c>
      <c r="AB7" s="87">
        <v>793</v>
      </c>
      <c r="AC7" s="3"/>
      <c r="AG7"/>
      <c r="AH7"/>
      <c r="AI7"/>
      <c r="AJ7"/>
      <c r="AK7"/>
    </row>
    <row r="8" spans="1:43" ht="20.25" customHeight="1">
      <c r="A8" s="389"/>
      <c r="E8" s="16"/>
      <c r="G8"/>
      <c r="H8"/>
      <c r="I8"/>
      <c r="J8"/>
      <c r="K8"/>
      <c r="L8"/>
      <c r="M8"/>
      <c r="N8" s="3"/>
      <c r="O8" s="3"/>
      <c r="P8" s="3"/>
      <c r="Q8" s="3"/>
      <c r="R8" s="3"/>
      <c r="S8" s="3"/>
      <c r="T8" s="43"/>
      <c r="U8" s="43"/>
      <c r="V8" s="43"/>
      <c r="X8"/>
      <c r="Y8" s="43"/>
      <c r="Z8" s="86" t="s">
        <v>2</v>
      </c>
      <c r="AA8" s="99">
        <v>3.9513677811550151E-2</v>
      </c>
      <c r="AB8" s="87">
        <v>39</v>
      </c>
      <c r="AG8"/>
      <c r="AH8"/>
      <c r="AI8"/>
      <c r="AJ8"/>
      <c r="AK8"/>
    </row>
    <row r="9" spans="1:43" s="3" customFormat="1" ht="15" customHeight="1">
      <c r="A9" s="391"/>
      <c r="B9" s="1"/>
      <c r="E9" s="11"/>
      <c r="G9"/>
      <c r="H9"/>
      <c r="I9"/>
      <c r="J9"/>
      <c r="K9"/>
      <c r="L9"/>
      <c r="M9"/>
      <c r="T9" s="233" t="s">
        <v>88</v>
      </c>
      <c r="U9" s="233">
        <f>V7</f>
        <v>987</v>
      </c>
      <c r="V9" s="53"/>
      <c r="X9"/>
      <c r="Y9" s="43"/>
      <c r="Z9" s="43"/>
      <c r="AA9" s="43"/>
      <c r="AB9" s="43"/>
      <c r="AD9" s="2"/>
      <c r="AE9" s="2"/>
      <c r="AF9" s="2"/>
      <c r="AG9"/>
      <c r="AH9"/>
      <c r="AI9"/>
      <c r="AJ9"/>
      <c r="AK9"/>
      <c r="AP9" s="2"/>
      <c r="AQ9" s="2"/>
    </row>
    <row r="10" spans="1:43" s="3" customFormat="1" ht="15" customHeight="1">
      <c r="A10" s="392"/>
      <c r="B10" s="1"/>
      <c r="E10" s="11"/>
      <c r="G10"/>
      <c r="H10"/>
      <c r="I10"/>
      <c r="J10"/>
      <c r="K10"/>
      <c r="L10"/>
      <c r="M10"/>
      <c r="T10" s="234" t="s">
        <v>89</v>
      </c>
      <c r="U10" s="91"/>
      <c r="V10" s="53"/>
      <c r="X10"/>
      <c r="AA10" s="124" t="s">
        <v>88</v>
      </c>
      <c r="AB10" s="35">
        <v>987</v>
      </c>
      <c r="AE10" s="2"/>
      <c r="AF10" s="2"/>
      <c r="AG10"/>
      <c r="AH10"/>
      <c r="AI10"/>
      <c r="AJ10"/>
      <c r="AK10"/>
      <c r="AP10" s="2"/>
      <c r="AQ10" s="2"/>
    </row>
    <row r="11" spans="1:43" s="3" customFormat="1" ht="24" customHeight="1">
      <c r="A11" s="392"/>
      <c r="B11" s="1"/>
      <c r="G11"/>
      <c r="H11"/>
      <c r="I11"/>
      <c r="J11"/>
      <c r="K11"/>
      <c r="L11"/>
      <c r="M11"/>
      <c r="T11" s="306" t="s">
        <v>305</v>
      </c>
      <c r="U11" s="307" t="s">
        <v>308</v>
      </c>
      <c r="V11" s="53"/>
      <c r="X11"/>
      <c r="AE11" s="2"/>
      <c r="AF11" s="2"/>
      <c r="AG11"/>
      <c r="AH11"/>
      <c r="AI11"/>
      <c r="AJ11"/>
      <c r="AK11"/>
      <c r="AP11" s="2"/>
      <c r="AQ11" s="2"/>
    </row>
    <row r="12" spans="1:43" s="3" customFormat="1" ht="24" customHeight="1">
      <c r="A12" s="392"/>
      <c r="B12" s="1"/>
      <c r="G12"/>
      <c r="H12"/>
      <c r="I12"/>
      <c r="J12"/>
      <c r="K12"/>
      <c r="L12"/>
      <c r="M12"/>
      <c r="T12" s="303" t="s">
        <v>375</v>
      </c>
      <c r="U12" s="305">
        <v>3</v>
      </c>
      <c r="V12" s="53"/>
      <c r="X12"/>
      <c r="Y12" s="43"/>
      <c r="Z12" s="48" t="s">
        <v>323</v>
      </c>
      <c r="AA12" s="43"/>
      <c r="AB12" s="43"/>
      <c r="AD12" s="2"/>
      <c r="AE12" s="2"/>
      <c r="AF12" s="2"/>
      <c r="AG12"/>
      <c r="AH12"/>
      <c r="AI12"/>
      <c r="AJ12"/>
      <c r="AK12"/>
    </row>
    <row r="13" spans="1:43" s="3" customFormat="1" ht="24" customHeight="1">
      <c r="A13" s="392"/>
      <c r="B13" s="1"/>
      <c r="G13"/>
      <c r="H13"/>
      <c r="I13"/>
      <c r="J13"/>
      <c r="K13"/>
      <c r="L13"/>
      <c r="M13"/>
      <c r="N13" s="310"/>
      <c r="O13" s="310"/>
      <c r="P13" s="310"/>
      <c r="Q13" s="310"/>
      <c r="T13" s="304" t="s">
        <v>306</v>
      </c>
      <c r="U13" s="305">
        <v>2</v>
      </c>
      <c r="V13" s="53"/>
      <c r="X13"/>
      <c r="Y13" s="43"/>
      <c r="Z13" s="105" t="s">
        <v>41</v>
      </c>
      <c r="AA13" s="112" t="s">
        <v>3</v>
      </c>
      <c r="AB13" s="112" t="s">
        <v>84</v>
      </c>
      <c r="AD13" s="2"/>
      <c r="AE13" s="2"/>
      <c r="AF13" s="2"/>
      <c r="AG13"/>
      <c r="AH13"/>
      <c r="AI13"/>
      <c r="AJ13"/>
      <c r="AK13"/>
      <c r="AP13" s="43"/>
    </row>
    <row r="14" spans="1:43" s="3" customFormat="1" ht="15" customHeight="1">
      <c r="A14" s="392"/>
      <c r="B14" s="1"/>
      <c r="G14"/>
      <c r="H14"/>
      <c r="I14"/>
      <c r="J14"/>
      <c r="K14"/>
      <c r="L14"/>
      <c r="M14"/>
      <c r="N14" s="310"/>
      <c r="O14" s="310"/>
      <c r="P14" s="310"/>
      <c r="Q14" s="310"/>
      <c r="T14" s="308" t="s">
        <v>307</v>
      </c>
      <c r="U14" s="309">
        <v>1</v>
      </c>
      <c r="X14"/>
      <c r="Y14" s="43"/>
      <c r="Z14" s="87" t="s">
        <v>12</v>
      </c>
      <c r="AA14" s="99">
        <v>0.23246492985971945</v>
      </c>
      <c r="AB14" s="87">
        <v>116</v>
      </c>
      <c r="AD14" s="2"/>
      <c r="AE14" s="2"/>
      <c r="AF14" s="2"/>
      <c r="AG14"/>
      <c r="AH14"/>
      <c r="AI14"/>
      <c r="AJ14"/>
      <c r="AK14"/>
      <c r="AP14" s="43"/>
    </row>
    <row r="15" spans="1:43" ht="10" customHeight="1">
      <c r="A15" s="388"/>
      <c r="G15"/>
      <c r="H15"/>
      <c r="I15"/>
      <c r="J15"/>
      <c r="K15"/>
      <c r="L15"/>
      <c r="M15"/>
      <c r="X15"/>
      <c r="Y15" s="43"/>
      <c r="Z15" s="86" t="s">
        <v>13</v>
      </c>
      <c r="AA15" s="99">
        <v>0.72745490981963923</v>
      </c>
      <c r="AB15" s="87">
        <v>363</v>
      </c>
      <c r="AC15" s="3"/>
      <c r="AG15"/>
      <c r="AH15"/>
      <c r="AI15"/>
      <c r="AJ15"/>
      <c r="AK15"/>
      <c r="AP15" s="43"/>
    </row>
    <row r="16" spans="1:43" ht="10" customHeight="1">
      <c r="A16" s="388"/>
      <c r="G16"/>
      <c r="H16"/>
      <c r="I16"/>
      <c r="J16"/>
      <c r="K16"/>
      <c r="L16"/>
      <c r="M16"/>
      <c r="X16"/>
      <c r="Y16" s="43"/>
      <c r="Z16" s="86" t="s">
        <v>2</v>
      </c>
      <c r="AA16" s="99">
        <v>4.0080160320641281E-2</v>
      </c>
      <c r="AB16" s="87">
        <v>20</v>
      </c>
      <c r="AG16"/>
      <c r="AH16"/>
      <c r="AI16"/>
      <c r="AJ16"/>
      <c r="AK16"/>
      <c r="AP16" s="43"/>
    </row>
    <row r="17" spans="1:42" ht="15" customHeight="1">
      <c r="A17" s="388"/>
      <c r="G17"/>
      <c r="H17"/>
      <c r="I17"/>
      <c r="J17"/>
      <c r="K17"/>
      <c r="L17"/>
      <c r="M17"/>
      <c r="T17"/>
      <c r="U17"/>
      <c r="V17"/>
      <c r="W17"/>
      <c r="X17"/>
      <c r="Y17" s="43"/>
      <c r="Z17" s="43"/>
      <c r="AA17" s="43"/>
      <c r="AB17" s="43"/>
      <c r="AC17" s="3"/>
      <c r="AG17"/>
      <c r="AH17"/>
      <c r="AI17"/>
      <c r="AJ17"/>
      <c r="AK17"/>
      <c r="AP17" s="43"/>
    </row>
    <row r="18" spans="1:42" ht="15" customHeight="1">
      <c r="A18" s="388"/>
      <c r="G18"/>
      <c r="H18"/>
      <c r="I18"/>
      <c r="J18"/>
      <c r="K18"/>
      <c r="L18"/>
      <c r="M18"/>
      <c r="N18" s="3"/>
      <c r="O18" s="3"/>
      <c r="P18" s="3"/>
      <c r="T18"/>
      <c r="U18"/>
      <c r="V18"/>
      <c r="W18"/>
      <c r="X18"/>
      <c r="AA18" s="124" t="s">
        <v>88</v>
      </c>
      <c r="AB18" s="35">
        <v>499</v>
      </c>
      <c r="AC18" s="3"/>
      <c r="AG18"/>
      <c r="AH18"/>
      <c r="AI18"/>
      <c r="AJ18"/>
      <c r="AK18"/>
      <c r="AP18" s="43"/>
    </row>
    <row r="19" spans="1:42" ht="15" customHeight="1">
      <c r="A19" s="388"/>
      <c r="G19"/>
      <c r="H19"/>
      <c r="I19"/>
      <c r="J19"/>
      <c r="K19"/>
      <c r="L19"/>
      <c r="M19"/>
      <c r="N19" s="3"/>
      <c r="O19" s="3"/>
      <c r="P19" s="288"/>
      <c r="Q19" s="312"/>
      <c r="T19"/>
      <c r="U19"/>
      <c r="V19"/>
      <c r="W19"/>
      <c r="X19"/>
      <c r="AC19" s="3"/>
      <c r="AG19"/>
      <c r="AH19"/>
      <c r="AI19"/>
      <c r="AJ19"/>
      <c r="AK19"/>
      <c r="AP19" s="43"/>
    </row>
    <row r="20" spans="1:42" ht="15" customHeight="1">
      <c r="A20" s="388"/>
      <c r="G20"/>
      <c r="H20"/>
      <c r="I20"/>
      <c r="J20"/>
      <c r="K20"/>
      <c r="L20"/>
      <c r="M20"/>
      <c r="N20" s="3"/>
      <c r="O20" s="3"/>
      <c r="P20" s="3"/>
      <c r="T20"/>
      <c r="U20"/>
      <c r="V20"/>
      <c r="W20"/>
      <c r="X20"/>
      <c r="Y20" s="43"/>
      <c r="Z20" s="48" t="s">
        <v>322</v>
      </c>
      <c r="AA20" s="43"/>
      <c r="AB20" s="43"/>
      <c r="AC20" s="3"/>
      <c r="AG20"/>
      <c r="AH20"/>
      <c r="AI20"/>
      <c r="AJ20"/>
      <c r="AK20"/>
      <c r="AP20" s="43"/>
    </row>
    <row r="21" spans="1:42" ht="10" customHeight="1">
      <c r="A21" s="388"/>
      <c r="G21"/>
      <c r="H21"/>
      <c r="I21"/>
      <c r="J21"/>
      <c r="K21"/>
      <c r="L21"/>
      <c r="M21"/>
      <c r="N21" s="3"/>
      <c r="O21" s="3"/>
      <c r="P21" s="3"/>
      <c r="T21"/>
      <c r="U21"/>
      <c r="V21"/>
      <c r="W21"/>
      <c r="X21"/>
      <c r="Y21" s="43"/>
      <c r="Z21" s="105" t="s">
        <v>41</v>
      </c>
      <c r="AA21" s="112" t="s">
        <v>3</v>
      </c>
      <c r="AB21" s="112" t="s">
        <v>84</v>
      </c>
      <c r="AC21" s="3"/>
      <c r="AG21"/>
      <c r="AH21"/>
      <c r="AI21"/>
      <c r="AJ21"/>
      <c r="AK21"/>
      <c r="AP21" s="53"/>
    </row>
    <row r="22" spans="1:42" ht="10" customHeight="1">
      <c r="A22" s="388"/>
      <c r="G22"/>
      <c r="H22"/>
      <c r="I22"/>
      <c r="J22"/>
      <c r="K22"/>
      <c r="L22"/>
      <c r="M22"/>
      <c r="T22"/>
      <c r="U22"/>
      <c r="V22"/>
      <c r="W22"/>
      <c r="X22"/>
      <c r="Y22" s="43"/>
      <c r="Z22" s="87" t="s">
        <v>12</v>
      </c>
      <c r="AA22" s="99">
        <v>7.0063694267515922E-2</v>
      </c>
      <c r="AB22" s="87">
        <v>33</v>
      </c>
      <c r="AE22"/>
      <c r="AF22"/>
      <c r="AG22"/>
      <c r="AH22"/>
      <c r="AI22"/>
      <c r="AJ22"/>
      <c r="AK22"/>
      <c r="AP22" s="53"/>
    </row>
    <row r="23" spans="1:42" ht="15" customHeight="1">
      <c r="A23" s="388"/>
      <c r="G23"/>
      <c r="H23"/>
      <c r="I23"/>
      <c r="J23"/>
      <c r="K23"/>
      <c r="L23"/>
      <c r="M23"/>
      <c r="Y23" s="43"/>
      <c r="Z23" s="86" t="s">
        <v>13</v>
      </c>
      <c r="AA23" s="99">
        <v>0.89808917197452232</v>
      </c>
      <c r="AB23" s="87">
        <v>423</v>
      </c>
      <c r="AC23" s="3"/>
      <c r="AE23"/>
      <c r="AF23"/>
      <c r="AG23"/>
      <c r="AH23"/>
      <c r="AI23"/>
      <c r="AJ23"/>
      <c r="AK23"/>
      <c r="AP23" s="53"/>
    </row>
    <row r="24" spans="1:42" ht="15" customHeight="1">
      <c r="A24" s="388"/>
      <c r="G24"/>
      <c r="H24"/>
      <c r="I24"/>
      <c r="J24"/>
      <c r="K24"/>
      <c r="L24"/>
      <c r="M24"/>
      <c r="Y24" s="43"/>
      <c r="Z24" s="86" t="s">
        <v>2</v>
      </c>
      <c r="AA24" s="99">
        <v>3.1847133757961783E-2</v>
      </c>
      <c r="AB24" s="87">
        <v>15</v>
      </c>
      <c r="AC24"/>
      <c r="AD24"/>
      <c r="AE24"/>
      <c r="AF24"/>
      <c r="AG24"/>
      <c r="AH24"/>
      <c r="AI24"/>
      <c r="AJ24"/>
      <c r="AK24"/>
      <c r="AP24" s="53"/>
    </row>
    <row r="25" spans="1:42" ht="15" customHeight="1">
      <c r="A25" s="388"/>
      <c r="G25"/>
      <c r="H25"/>
      <c r="I25"/>
      <c r="J25"/>
      <c r="K25"/>
      <c r="L25"/>
      <c r="M25"/>
      <c r="Y25" s="2"/>
      <c r="AB25" s="3"/>
      <c r="AC25"/>
      <c r="AD25"/>
      <c r="AE25"/>
      <c r="AF25"/>
      <c r="AG25"/>
      <c r="AH25"/>
      <c r="AI25"/>
      <c r="AJ25"/>
      <c r="AK25"/>
      <c r="AP25" s="53"/>
    </row>
    <row r="26" spans="1:42" ht="15" customHeight="1">
      <c r="A26" s="388"/>
      <c r="G26"/>
      <c r="H26"/>
      <c r="I26"/>
      <c r="J26"/>
      <c r="K26"/>
      <c r="L26"/>
      <c r="M26"/>
      <c r="Y26"/>
      <c r="Z26"/>
      <c r="AA26" s="124" t="s">
        <v>88</v>
      </c>
      <c r="AB26" s="35">
        <v>471</v>
      </c>
      <c r="AC26"/>
      <c r="AD26"/>
      <c r="AE26"/>
      <c r="AF26"/>
      <c r="AG26"/>
      <c r="AH26"/>
      <c r="AI26"/>
      <c r="AJ26"/>
      <c r="AK26"/>
      <c r="AP26" s="53"/>
    </row>
    <row r="27" spans="1:42" ht="15" customHeight="1">
      <c r="G27"/>
      <c r="H27"/>
      <c r="I27"/>
      <c r="J27"/>
      <c r="K27"/>
      <c r="L27"/>
      <c r="M27"/>
      <c r="AC27"/>
      <c r="AD27"/>
      <c r="AE27"/>
      <c r="AF27"/>
      <c r="AG27"/>
      <c r="AH27"/>
      <c r="AI27"/>
      <c r="AJ27"/>
      <c r="AK27"/>
      <c r="AP27" s="43"/>
    </row>
    <row r="28" spans="1:42" ht="15" customHeight="1">
      <c r="G28"/>
      <c r="H28"/>
      <c r="I28"/>
      <c r="J28"/>
      <c r="K28"/>
      <c r="L28"/>
      <c r="M28"/>
      <c r="AC28"/>
      <c r="AD28"/>
      <c r="AE28"/>
      <c r="AF28"/>
      <c r="AG28"/>
      <c r="AH28"/>
      <c r="AI28"/>
      <c r="AJ28"/>
      <c r="AK28"/>
      <c r="AP28" s="43"/>
    </row>
    <row r="29" spans="1:42" ht="15" customHeight="1">
      <c r="I29" s="3"/>
      <c r="J29" s="3"/>
      <c r="K29" s="3"/>
      <c r="L29" s="3"/>
      <c r="AC29"/>
      <c r="AD29"/>
      <c r="AE29"/>
      <c r="AF29"/>
      <c r="AG29"/>
      <c r="AH29"/>
      <c r="AI29"/>
      <c r="AJ29"/>
      <c r="AK29"/>
      <c r="AP29" s="43"/>
    </row>
    <row r="30" spans="1:42" ht="15" customHeight="1">
      <c r="I30" s="3"/>
      <c r="J30" s="3"/>
      <c r="K30" s="3"/>
      <c r="L30" s="3"/>
      <c r="AC30"/>
      <c r="AD30"/>
      <c r="AE30"/>
      <c r="AF30"/>
      <c r="AG30"/>
      <c r="AH30"/>
      <c r="AI30"/>
      <c r="AJ30"/>
      <c r="AK30"/>
      <c r="AP30" s="43"/>
    </row>
    <row r="31" spans="1:42" ht="15" customHeight="1">
      <c r="I31" s="3"/>
      <c r="J31" s="3"/>
      <c r="K31" s="3"/>
      <c r="L31" s="3"/>
      <c r="AC31"/>
      <c r="AD31"/>
      <c r="AE31"/>
      <c r="AF31"/>
      <c r="AG31"/>
      <c r="AH31"/>
      <c r="AI31"/>
      <c r="AJ31"/>
      <c r="AK31"/>
      <c r="AP31" s="43"/>
    </row>
    <row r="32" spans="1:42" ht="15" customHeight="1">
      <c r="I32" s="3"/>
      <c r="J32" s="3"/>
      <c r="K32" s="3"/>
      <c r="L32" s="3"/>
      <c r="AC32"/>
      <c r="AD32"/>
      <c r="AE32"/>
      <c r="AF32"/>
      <c r="AG32"/>
      <c r="AH32"/>
      <c r="AI32"/>
      <c r="AJ32"/>
      <c r="AK32"/>
      <c r="AP32" s="43"/>
    </row>
    <row r="33" spans="8:42" ht="15" customHeight="1">
      <c r="I33" s="3"/>
      <c r="J33" s="3"/>
      <c r="K33" s="3"/>
      <c r="L33" s="3"/>
      <c r="AC33"/>
      <c r="AD33"/>
      <c r="AE33"/>
      <c r="AF33"/>
      <c r="AG33"/>
      <c r="AH33"/>
      <c r="AI33"/>
      <c r="AJ33"/>
      <c r="AK33"/>
      <c r="AP33" s="43"/>
    </row>
    <row r="34" spans="8:42" ht="15" customHeight="1">
      <c r="I34" s="3"/>
      <c r="J34" s="3"/>
      <c r="K34" s="3"/>
      <c r="L34" s="3"/>
      <c r="AC34"/>
      <c r="AD34"/>
      <c r="AE34"/>
      <c r="AF34"/>
      <c r="AG34"/>
      <c r="AH34"/>
      <c r="AI34"/>
      <c r="AJ34"/>
      <c r="AK34"/>
      <c r="AP34" s="43"/>
    </row>
    <row r="35" spans="8:42" ht="15" customHeight="1">
      <c r="I35" s="3"/>
      <c r="J35" s="3"/>
      <c r="K35" s="3"/>
      <c r="L35" s="3"/>
      <c r="AC35"/>
      <c r="AD35"/>
      <c r="AE35"/>
      <c r="AF35"/>
      <c r="AG35"/>
      <c r="AH35"/>
      <c r="AI35"/>
      <c r="AJ35"/>
      <c r="AK35"/>
      <c r="AN35" s="56"/>
      <c r="AO35" s="229"/>
      <c r="AP35" s="43"/>
    </row>
    <row r="36" spans="8:42" ht="15" customHeight="1">
      <c r="I36" s="3"/>
      <c r="J36" s="3"/>
      <c r="K36" s="3"/>
      <c r="L36" s="3"/>
      <c r="AC36"/>
      <c r="AD36"/>
      <c r="AE36"/>
      <c r="AF36"/>
      <c r="AG36"/>
      <c r="AH36"/>
      <c r="AI36"/>
      <c r="AJ36"/>
      <c r="AK36"/>
      <c r="AN36" s="56"/>
      <c r="AO36" s="229"/>
      <c r="AP36" s="43"/>
    </row>
    <row r="37" spans="8:42" ht="15" customHeight="1">
      <c r="I37" s="3"/>
      <c r="J37" s="3"/>
      <c r="K37" s="3"/>
      <c r="L37" s="3"/>
      <c r="AB37" s="43"/>
      <c r="AC37"/>
      <c r="AD37"/>
      <c r="AE37"/>
      <c r="AF37"/>
      <c r="AG37"/>
      <c r="AH37"/>
      <c r="AI37"/>
      <c r="AJ37"/>
      <c r="AK37"/>
      <c r="AL37" s="10"/>
      <c r="AN37" s="56"/>
      <c r="AO37" s="229"/>
      <c r="AP37" s="43"/>
    </row>
    <row r="38" spans="8:42" ht="15" customHeight="1">
      <c r="I38" s="3"/>
      <c r="J38" s="3"/>
      <c r="K38" s="3"/>
      <c r="L38" s="3"/>
      <c r="AB38" s="43"/>
      <c r="AC38"/>
      <c r="AD38"/>
      <c r="AE38"/>
      <c r="AF38"/>
      <c r="AG38"/>
      <c r="AH38"/>
      <c r="AI38"/>
      <c r="AJ38"/>
      <c r="AK38"/>
      <c r="AL38" s="10"/>
      <c r="AN38" s="56"/>
      <c r="AO38" s="229"/>
      <c r="AP38" s="43"/>
    </row>
    <row r="39" spans="8:42" ht="15" customHeight="1">
      <c r="I39" s="3"/>
      <c r="J39" s="3"/>
      <c r="K39" s="3"/>
      <c r="L39" s="3"/>
      <c r="AJ39"/>
      <c r="AK39"/>
      <c r="AN39" s="43"/>
      <c r="AO39" s="43"/>
      <c r="AP39" s="43"/>
    </row>
    <row r="40" spans="8:42" ht="15" customHeight="1">
      <c r="I40" s="3"/>
      <c r="J40" s="3"/>
      <c r="K40" s="3"/>
      <c r="L40" s="3"/>
      <c r="AJ40" s="56"/>
      <c r="AK40" s="229"/>
      <c r="AN40" s="43"/>
      <c r="AO40" s="43"/>
      <c r="AP40" s="43"/>
    </row>
    <row r="41" spans="8:42" ht="15" customHeight="1">
      <c r="I41" s="3"/>
      <c r="J41" s="3"/>
      <c r="K41" s="3"/>
      <c r="L41" s="3"/>
      <c r="AN41" s="43"/>
      <c r="AO41" s="43"/>
      <c r="AP41" s="43"/>
    </row>
    <row r="42" spans="8:42" ht="15" customHeight="1">
      <c r="AL42" s="3"/>
      <c r="AN42" s="43"/>
      <c r="AO42" s="43"/>
      <c r="AP42" s="43"/>
    </row>
    <row r="43" spans="8:42" ht="15" customHeight="1">
      <c r="AL43" s="3"/>
      <c r="AN43" s="43"/>
      <c r="AO43" s="43"/>
      <c r="AP43" s="43"/>
    </row>
    <row r="44" spans="8:42" ht="15" customHeight="1">
      <c r="AL44" s="3"/>
      <c r="AN44" s="43"/>
      <c r="AO44" s="43"/>
      <c r="AP44" s="43"/>
    </row>
    <row r="45" spans="8:42" ht="15" customHeight="1">
      <c r="H45" s="2" t="s">
        <v>227</v>
      </c>
      <c r="AL45" s="50"/>
      <c r="AM45" s="43"/>
      <c r="AN45" s="43"/>
      <c r="AO45" s="43"/>
      <c r="AP45" s="43"/>
    </row>
    <row r="46" spans="8:42" ht="15" customHeight="1">
      <c r="AL46" s="50"/>
      <c r="AM46" s="43"/>
      <c r="AN46" s="43"/>
      <c r="AO46" s="43"/>
      <c r="AP46" s="43"/>
    </row>
    <row r="47" spans="8:42" ht="15" customHeight="1">
      <c r="AM47" s="43"/>
      <c r="AN47" s="43"/>
      <c r="AO47" s="43"/>
      <c r="AP47" s="43"/>
    </row>
    <row r="48" spans="8:42" ht="15" customHeight="1">
      <c r="AM48" s="43"/>
      <c r="AN48" s="43"/>
      <c r="AO48" s="43"/>
      <c r="AP48" s="43"/>
    </row>
    <row r="49" spans="39:42" ht="15" customHeight="1">
      <c r="AM49" s="43"/>
      <c r="AN49" s="43"/>
      <c r="AO49" s="43"/>
      <c r="AP49" s="43"/>
    </row>
    <row r="50" spans="39:42" ht="15" customHeight="1">
      <c r="AM50" s="43"/>
      <c r="AN50" s="43"/>
      <c r="AO50" s="43"/>
      <c r="AP50" s="43"/>
    </row>
    <row r="51" spans="39:42" ht="15" customHeight="1">
      <c r="AM51" s="43"/>
      <c r="AN51" s="43"/>
      <c r="AO51" s="43"/>
      <c r="AP51" s="43"/>
    </row>
    <row r="52" spans="39:42" ht="15" customHeight="1">
      <c r="AM52" s="43"/>
      <c r="AN52" s="43"/>
      <c r="AO52" s="43"/>
      <c r="AP52" s="43"/>
    </row>
    <row r="53" spans="39:42" ht="15" customHeight="1">
      <c r="AM53" s="43"/>
      <c r="AN53" s="43"/>
      <c r="AO53" s="43"/>
      <c r="AP53" s="43"/>
    </row>
    <row r="54" spans="39:42" ht="15" customHeight="1">
      <c r="AM54" s="43"/>
      <c r="AN54" s="43"/>
      <c r="AO54" s="43"/>
      <c r="AP54" s="43"/>
    </row>
    <row r="83" spans="33:33" ht="15" customHeight="1">
      <c r="AG83" s="3"/>
    </row>
  </sheetData>
  <sheetProtection algorithmName="SHA-512" hashValue="0qcjphndmZfH1ia3lFXRM+jqyj+q/HLTmCv5Bg6f8hiiYc6ueTT9qTKVgafpfMn030+5t48PImf6RwWFrvjzag==" saltValue="STYoljBsR6zrS1kKea1JlA==" spinCount="100000" sheet="1" objects="1" scenarios="1" selectLockedCells="1"/>
  <mergeCells count="2">
    <mergeCell ref="G5:H5"/>
    <mergeCell ref="A2:Q2"/>
  </mergeCells>
  <dataValidations count="1">
    <dataValidation type="list" showInputMessage="1" showErrorMessage="1" sqref="G5:H5" xr:uid="{00000000-0002-0000-1100-000000000000}">
      <formula1>$T$12:$T$14</formula1>
    </dataValidation>
  </dataValidations>
  <pageMargins left="0.25" right="0.25"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Methods</vt:lpstr>
      <vt:lpstr>Demos</vt:lpstr>
      <vt:lpstr>General CC</vt:lpstr>
      <vt:lpstr>Prevention</vt:lpstr>
      <vt:lpstr>KP Reporting</vt:lpstr>
      <vt:lpstr>SV Experiences</vt:lpstr>
      <vt:lpstr>Reporting SV</vt:lpstr>
      <vt:lpstr>Prior SV</vt:lpstr>
      <vt:lpstr>Community Behaviors</vt:lpstr>
      <vt:lpstr>Relat. Dynamics</vt:lpstr>
      <vt:lpstr>Contact EAB</vt:lpstr>
    </vt:vector>
  </TitlesOfParts>
  <Company>The Advisory Board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Brown</dc:creator>
  <cp:lastModifiedBy>Kubaryk, Lindsay</cp:lastModifiedBy>
  <cp:lastPrinted>2019-06-20T19:22:59Z</cp:lastPrinted>
  <dcterms:created xsi:type="dcterms:W3CDTF">2013-02-01T02:57:57Z</dcterms:created>
  <dcterms:modified xsi:type="dcterms:W3CDTF">2019-06-26T21:42:02Z</dcterms:modified>
</cp:coreProperties>
</file>